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firstSheet="1" activeTab="1"/>
  </bookViews>
  <sheets>
    <sheet name="SGV" sheetId="14" state="veryHidden" r:id="rId1"/>
    <sheet name="46.1 Đất ở" sheetId="7" r:id="rId2"/>
    <sheet name="46.2 Đất TMDV" sheetId="12" r:id="rId3"/>
    <sheet name="46.3 Đất SXKD" sheetId="13" r:id="rId4"/>
    <sheet name="46.4 Đất NN" sheetId="10" r:id="rId5"/>
  </sheets>
  <definedNames>
    <definedName name="_xlnm._FilterDatabase" localSheetId="1" hidden="1">'46.1 Đất ở'!$A$6:$L$25</definedName>
    <definedName name="_xlnm._FilterDatabase" localSheetId="2" hidden="1">'46.2 Đất TMDV'!$A$6:$L$25</definedName>
    <definedName name="_xlnm._FilterDatabase" localSheetId="3" hidden="1">'46.3 Đất SXKD'!$A$6:$L$25</definedName>
    <definedName name="_xlnm.Print_Area" localSheetId="1">'46.1 Đất ở'!$A$1:$H$27</definedName>
    <definedName name="_xlnm.Print_Area" localSheetId="2">'46.2 Đất TMDV'!$A$1:$H$27</definedName>
    <definedName name="_xlnm.Print_Area" localSheetId="3">'46.3 Đất SXKD'!$A$1:$H$27</definedName>
    <definedName name="_xlnm.Print_Area" localSheetId="4">'46.4 Đất NN'!$A$1:$E$31</definedName>
    <definedName name="_xlnm.Print_Titles" localSheetId="1">'46.1 Đất ở'!$5:$6</definedName>
    <definedName name="_xlnm.Print_Titles" localSheetId="2">'46.2 Đất TMDV'!$5:$6</definedName>
    <definedName name="_xlnm.Print_Titles" localSheetId="3">'46.3 Đất SXKD'!$5:$6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0" l="1"/>
  <c r="A28" i="10"/>
  <c r="B26" i="10"/>
  <c r="A26" i="10"/>
  <c r="C24" i="10"/>
  <c r="A23" i="10"/>
  <c r="B21" i="10"/>
  <c r="A21" i="10"/>
  <c r="C19" i="10"/>
  <c r="A18" i="10"/>
  <c r="B16" i="10"/>
  <c r="A16" i="10"/>
  <c r="C14" i="10"/>
  <c r="A13" i="10"/>
  <c r="C8" i="10"/>
  <c r="A7" i="10"/>
  <c r="A3" i="10"/>
  <c r="E27" i="13"/>
  <c r="C27" i="13"/>
  <c r="E26" i="13"/>
  <c r="C26" i="13"/>
  <c r="E25" i="13"/>
  <c r="C25" i="13"/>
  <c r="E22" i="13"/>
  <c r="E21" i="13"/>
  <c r="E20" i="13"/>
  <c r="F19" i="13"/>
  <c r="E19" i="13"/>
  <c r="F18" i="13"/>
  <c r="E18" i="13"/>
  <c r="G16" i="13"/>
  <c r="F16" i="13"/>
  <c r="E16" i="13"/>
  <c r="F15" i="13"/>
  <c r="E15" i="13"/>
  <c r="F14" i="13"/>
  <c r="E14" i="13"/>
  <c r="G13" i="13"/>
  <c r="F13" i="13"/>
  <c r="E13" i="13"/>
  <c r="G12" i="13"/>
  <c r="F12" i="13"/>
  <c r="E12" i="13"/>
  <c r="G11" i="13"/>
  <c r="F11" i="13"/>
  <c r="E11" i="13"/>
  <c r="F10" i="13"/>
  <c r="E10" i="13"/>
  <c r="G8" i="13"/>
  <c r="F8" i="13"/>
  <c r="E8" i="13"/>
  <c r="E5" i="13"/>
  <c r="A4" i="13"/>
  <c r="A3" i="13"/>
  <c r="E27" i="12"/>
  <c r="C27" i="12"/>
  <c r="E26" i="12"/>
  <c r="C26" i="12"/>
  <c r="E25" i="12"/>
  <c r="C25" i="12"/>
  <c r="E22" i="12"/>
  <c r="E21" i="12"/>
  <c r="E20" i="12"/>
  <c r="F19" i="12"/>
  <c r="E19" i="12"/>
  <c r="F18" i="12"/>
  <c r="E18" i="12"/>
  <c r="G16" i="12"/>
  <c r="F16" i="12"/>
  <c r="E16" i="12"/>
  <c r="F15" i="12"/>
  <c r="E15" i="12"/>
  <c r="F14" i="12"/>
  <c r="E14" i="12"/>
  <c r="G13" i="12"/>
  <c r="F13" i="12"/>
  <c r="E13" i="12"/>
  <c r="G12" i="12"/>
  <c r="F12" i="12"/>
  <c r="E12" i="12"/>
  <c r="G11" i="12"/>
  <c r="F11" i="12"/>
  <c r="E11" i="12"/>
  <c r="F10" i="12"/>
  <c r="E10" i="12"/>
  <c r="G8" i="12"/>
  <c r="F8" i="12"/>
  <c r="E8" i="12"/>
  <c r="E5" i="12"/>
  <c r="A4" i="12"/>
  <c r="A3" i="12"/>
  <c r="F19" i="7"/>
  <c r="F18" i="7"/>
  <c r="G16" i="7"/>
  <c r="F16" i="7"/>
  <c r="F15" i="7"/>
  <c r="F14" i="7"/>
  <c r="G13" i="7"/>
  <c r="F13" i="7"/>
  <c r="G12" i="7"/>
  <c r="F12" i="7"/>
  <c r="G11" i="7"/>
  <c r="F11" i="7"/>
  <c r="F10" i="7"/>
  <c r="G8" i="7"/>
  <c r="F8" i="7"/>
</calcChain>
</file>

<file path=xl/sharedStrings.xml><?xml version="1.0" encoding="utf-8"?>
<sst xmlns="http://schemas.openxmlformats.org/spreadsheetml/2006/main" count="233" uniqueCount="78">
  <si>
    <t>46. Xã Tân Thành</t>
  </si>
  <si>
    <t>BẢNG 46.1: BẢNG GIÁ ĐẤT Ở XÃ TÂN THÀNH</t>
  </si>
  <si>
    <r>
      <rPr>
        <i/>
        <sz val="12"/>
        <rFont val="Times New Roman"/>
        <charset val="134"/>
      </rPr>
      <t>ĐVT: 1.000 đồng/m</t>
    </r>
    <r>
      <rPr>
        <sz val="12"/>
        <rFont val="Times New Roman"/>
        <charset val="134"/>
      </rPr>
      <t>²</t>
    </r>
  </si>
  <si>
    <t>STT</t>
  </si>
  <si>
    <t>Tên đường</t>
  </si>
  <si>
    <t>Đoạn đường</t>
  </si>
  <si>
    <t>Giá đất</t>
  </si>
  <si>
    <t>Từ</t>
  </si>
  <si>
    <t>Đến</t>
  </si>
  <si>
    <t>VT1</t>
  </si>
  <si>
    <t>VT2</t>
  </si>
  <si>
    <t>VT3</t>
  </si>
  <si>
    <t>VT4</t>
  </si>
  <si>
    <t>Đường tỉnh 245</t>
  </si>
  <si>
    <t>1.1</t>
  </si>
  <si>
    <t xml:space="preserve"> Đường tỉnh 245</t>
  </si>
  <si>
    <t>Giáp địa phận xã Tuấn Sơn</t>
  </si>
  <si>
    <t>Ngã ba giao Đường Quốc lộ 1 (Xã Tân Thành)</t>
  </si>
  <si>
    <t>Đường tỉnh 242D</t>
  </si>
  <si>
    <t>2.1</t>
  </si>
  <si>
    <t>Đoạn 1</t>
  </si>
  <si>
    <t>Cầu vượt đường Cao tốc Bắc Giang - Lạng Sơn</t>
  </si>
  <si>
    <t>Cổng cây xăng Tân Thành</t>
  </si>
  <si>
    <t>2.2</t>
  </si>
  <si>
    <t>Đoạn 2</t>
  </si>
  <si>
    <t>Tiếp giáp đất Bãi đỗ xe Đền Bắc Lệ</t>
  </si>
  <si>
    <t>2.3</t>
  </si>
  <si>
    <t>Đoạn 3</t>
  </si>
  <si>
    <t>Cổng chính Đền Bắc Lệ</t>
  </si>
  <si>
    <t>2.4</t>
  </si>
  <si>
    <t>Đoạn 4</t>
  </si>
  <si>
    <t>Đầu Cầu Đền Bắc Lệ</t>
  </si>
  <si>
    <t>Ngã ba đường rẽ lên cổng Trụ sở UBND Xã Tân Thành (cũ)</t>
  </si>
  <si>
    <t>2.5</t>
  </si>
  <si>
    <t>Đoạn 5</t>
  </si>
  <si>
    <t>Đoạn từ ngã ba đường rẽ lên cổng Trụ sở UBND Xã Tân Thành (cũ)</t>
  </si>
  <si>
    <t>Ngã ba đường tỉnh 242D giao đường Gốc gạo</t>
  </si>
  <si>
    <t>2.6</t>
  </si>
  <si>
    <t>Đoạn 6</t>
  </si>
  <si>
    <t>Ngã tư thôn Làng Cống, Xã Tân Thành.</t>
  </si>
  <si>
    <t>Đường Xã</t>
  </si>
  <si>
    <t>Ngã ba đường đi chợ Bắc Lệ mới giao đường đi Trường THCS Tân Thành</t>
  </si>
  <si>
    <t>Ngã tư Ao Vảy</t>
  </si>
  <si>
    <t>Đường Quốc lộ 1</t>
  </si>
  <si>
    <t>4.1</t>
  </si>
  <si>
    <t xml:space="preserve"> Giáp địa phận xã Chi Lăng</t>
  </si>
  <si>
    <t>Ngã ba đường rẽ vào khu dân cư Chằm Non (Km70 +100)</t>
  </si>
  <si>
    <t>4.2</t>
  </si>
  <si>
    <t>Hết địa phận xã Tân Thành</t>
  </si>
  <si>
    <t>Đường đi thôn Hòa Bình</t>
  </si>
  <si>
    <t>Ngã ba đường tỉnh 245</t>
  </si>
  <si>
    <t>Cổng trụ sở UBND Xã Tân Thành</t>
  </si>
  <si>
    <t>Đường đi Trung đoàn 141</t>
  </si>
  <si>
    <t>Đường sắt</t>
  </si>
  <si>
    <t>Ngã ba thôn Thịnh Hòa</t>
  </si>
  <si>
    <t>Đường Gốc Gạo</t>
  </si>
  <si>
    <t>Ngã ba giáp đường tỉnh 242D</t>
  </si>
  <si>
    <t>Ghi chú: Các vị trí (Vị trí 2, 3, 4) không có mức giá thì áp dụng theo bảng giá đất các khu vực còn lại tại nông thôn.</t>
  </si>
  <si>
    <t>Khu vực còn lại (Các vị trí không quy định giá)</t>
  </si>
  <si>
    <t>Khu vực còn lại</t>
  </si>
  <si>
    <t>BẢNG 46.2: BẢNG GIÁ ĐẤT THƯƠNG MẠI DỊCH VỤ XÃ TÂN THÀNH</t>
  </si>
  <si>
    <t xml:space="preserve">Đường Xã  </t>
  </si>
  <si>
    <t>BẢNG 46.3: BẢNG GIÁ ĐẤT CƠ SỞ SẢN XUẤT PHI NÔNG NGHIỆP; ĐẤT SỬ DỤNG CHO HOẠT ĐỘNG KHOÁNG SẢN XÃ TÂN THÀNH</t>
  </si>
  <si>
    <t xml:space="preserve">Đường Xã </t>
  </si>
  <si>
    <t>BẢNG 46.4: BẢNG GIÁ ĐẤT NÔNG NGHIỆP XÃ TÂN THÀNH</t>
  </si>
  <si>
    <t>BẢNG 1. BẢNG GIÁ ĐẤT TRỒNG CÂY HẰNG NĂM</t>
  </si>
  <si>
    <t>I. ĐẤT TRỒNG LÚA</t>
  </si>
  <si>
    <t>Số TT</t>
  </si>
  <si>
    <t>Tên đơn vị hành chính</t>
  </si>
  <si>
    <t>Xã Tân Thành</t>
  </si>
  <si>
    <t xml:space="preserve">II. ĐẤT TRỒNG CÂY HÀNG NĂM KHÁC </t>
  </si>
  <si>
    <t>BẢNG 2: BẢNG GIÁ ĐẤT TRỒNG CÂY LÂU NĂM</t>
  </si>
  <si>
    <t>BẢNG 3: BẢNG GIÁ ĐẤT NUÔI TRỒNG THỦY SẢN</t>
  </si>
  <si>
    <t>BẢNG 4: BẢNG GIÁ ĐẤT RỪNG SẢN XUẤT</t>
  </si>
  <si>
    <t>Xóm Cốt Cối (thôn Đồng Cẩy); Suối Trà; Trại Dạ.</t>
  </si>
  <si>
    <t>Ao Kham; Vườn Chè; Ao Vảy; Xóm Tân Phú (thôn Cây Sấu); Xóm Đồng Cẩy (thôn Đồng Cẩy); Hòa Bình; Đồng Tiến; Đoàn Kết; Quyết Tiến; Phương Đông; Đồng Thủy, Thịnh Hòa, Tắng Mật; Tam Hợp; Xóm Chằm Non (thôn Rừng Cấm Chằm Non).</t>
  </si>
  <si>
    <t>Bắc Lệ; Làng Cống; Gốc Gạo; Làng Ngôn; Đồng Liên; Chiến Thắng; Đồng Trong; Khuôn Dầu; Việt Thắng Hang Đỏ; Chín Tư Chín Sáu; Xóm Rừng Cấm (thôn Rừng Cấm Chằm Non); Xóm Cây Sấu (thôn Cây Sấu).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</si>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</sst>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,"/>
    <numFmt numFmtId="165" formatCode="_(* #,##0_);_(* \(#,##0\);_(* &quot;-&quot;??_);_(@_)"/>
  </numFmts>
  <fonts count="11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name val="Times New Roman"/>
      <charset val="134"/>
    </font>
    <font>
      <sz val="12"/>
      <name val="Calibri"/>
      <charset val="134"/>
      <scheme val="minor"/>
    </font>
    <font>
      <b/>
      <i/>
      <sz val="12"/>
      <name val="Times New Roman"/>
      <charset val="134"/>
    </font>
    <font>
      <b/>
      <sz val="12"/>
      <name val="Times New Roman"/>
      <charset val="134"/>
    </font>
    <font>
      <i/>
      <sz val="12"/>
      <name val="Times New Roman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left" vertical="center" wrapText="1"/>
    </xf>
    <xf numFmtId="164" fontId="1" fillId="0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1" fillId="0" borderId="4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/>
    </xf>
    <xf numFmtId="43" fontId="5" fillId="0" borderId="0" xfId="0" applyNumberFormat="1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6" fillId="3" borderId="0" xfId="0" applyFont="1" applyFill="1"/>
    <xf numFmtId="0" fontId="5" fillId="3" borderId="0" xfId="0" applyFon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164" fontId="5" fillId="3" borderId="3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5" fontId="5" fillId="3" borderId="0" xfId="1" applyNumberFormat="1" applyFont="1" applyFill="1"/>
    <xf numFmtId="3" fontId="5" fillId="0" borderId="3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65" fontId="1" fillId="0" borderId="0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Normal="100" workbookViewId="0">
      <selection activeCell="A3" sqref="A3:H3"/>
    </sheetView>
  </sheetViews>
  <sheetFormatPr defaultColWidth="9.140625" defaultRowHeight="15.75"/>
  <cols>
    <col min="1" max="1" width="5.7109375" style="26" customWidth="1"/>
    <col min="2" max="2" width="28.7109375" style="26" customWidth="1"/>
    <col min="3" max="4" width="25.7109375" style="26" customWidth="1"/>
    <col min="5" max="8" width="13.7109375" style="27" customWidth="1"/>
    <col min="9" max="16384" width="9.140625" style="26"/>
  </cols>
  <sheetData>
    <row r="1" spans="1:8">
      <c r="A1" s="28" t="s">
        <v>0</v>
      </c>
      <c r="B1" s="29"/>
      <c r="C1" s="29"/>
      <c r="D1" s="29"/>
      <c r="E1" s="30"/>
      <c r="F1" s="30"/>
      <c r="G1" s="30"/>
      <c r="H1" s="30"/>
    </row>
    <row r="2" spans="1:8">
      <c r="A2" s="54" t="s">
        <v>1</v>
      </c>
      <c r="B2" s="54"/>
      <c r="C2" s="54"/>
      <c r="D2" s="54"/>
      <c r="E2" s="54"/>
      <c r="F2" s="54"/>
      <c r="G2" s="54"/>
      <c r="H2" s="54"/>
    </row>
    <row r="3" spans="1:8">
      <c r="A3" s="55" t="s">
        <v>77</v>
      </c>
      <c r="B3" s="55"/>
      <c r="C3" s="55"/>
      <c r="D3" s="55"/>
      <c r="E3" s="55"/>
      <c r="F3" s="55"/>
      <c r="G3" s="55"/>
      <c r="H3" s="55"/>
    </row>
    <row r="4" spans="1:8">
      <c r="A4" s="56" t="s">
        <v>2</v>
      </c>
      <c r="B4" s="56"/>
      <c r="C4" s="56"/>
      <c r="D4" s="56"/>
      <c r="E4" s="56"/>
      <c r="F4" s="56"/>
      <c r="G4" s="56"/>
      <c r="H4" s="56"/>
    </row>
    <row r="5" spans="1:8">
      <c r="A5" s="50" t="s">
        <v>3</v>
      </c>
      <c r="B5" s="50" t="s">
        <v>4</v>
      </c>
      <c r="C5" s="50" t="s">
        <v>5</v>
      </c>
      <c r="D5" s="50"/>
      <c r="E5" s="57" t="s">
        <v>6</v>
      </c>
      <c r="F5" s="57"/>
      <c r="G5" s="57"/>
      <c r="H5" s="57"/>
    </row>
    <row r="6" spans="1:8">
      <c r="A6" s="50"/>
      <c r="B6" s="50"/>
      <c r="C6" s="31" t="s">
        <v>7</v>
      </c>
      <c r="D6" s="31" t="s">
        <v>8</v>
      </c>
      <c r="E6" s="32" t="s">
        <v>9</v>
      </c>
      <c r="F6" s="32" t="s">
        <v>10</v>
      </c>
      <c r="G6" s="32" t="s">
        <v>11</v>
      </c>
      <c r="H6" s="32" t="s">
        <v>12</v>
      </c>
    </row>
    <row r="7" spans="1:8">
      <c r="A7" s="31">
        <v>1</v>
      </c>
      <c r="B7" s="33" t="s">
        <v>13</v>
      </c>
      <c r="C7" s="34"/>
      <c r="D7" s="34"/>
      <c r="E7" s="35"/>
      <c r="F7" s="35"/>
      <c r="G7" s="35"/>
      <c r="H7" s="35"/>
    </row>
    <row r="8" spans="1:8" s="23" customFormat="1" ht="31.5">
      <c r="A8" s="36" t="s">
        <v>14</v>
      </c>
      <c r="B8" s="37" t="s">
        <v>15</v>
      </c>
      <c r="C8" s="37" t="s">
        <v>16</v>
      </c>
      <c r="D8" s="37" t="s">
        <v>17</v>
      </c>
      <c r="E8" s="38">
        <v>2100000</v>
      </c>
      <c r="F8" s="38">
        <f>0.6*E8</f>
        <v>1260000</v>
      </c>
      <c r="G8" s="38">
        <f>E8*0.4</f>
        <v>840000</v>
      </c>
      <c r="H8" s="39"/>
    </row>
    <row r="9" spans="1:8">
      <c r="A9" s="31">
        <v>2</v>
      </c>
      <c r="B9" s="33" t="s">
        <v>18</v>
      </c>
      <c r="C9" s="34"/>
      <c r="D9" s="34"/>
      <c r="E9" s="44"/>
      <c r="F9" s="44"/>
      <c r="G9" s="44"/>
      <c r="H9" s="35"/>
    </row>
    <row r="10" spans="1:8" ht="31.5">
      <c r="A10" s="40" t="s">
        <v>19</v>
      </c>
      <c r="B10" s="34" t="s">
        <v>20</v>
      </c>
      <c r="C10" s="34" t="s">
        <v>21</v>
      </c>
      <c r="D10" s="34" t="s">
        <v>22</v>
      </c>
      <c r="E10" s="38">
        <v>1600000</v>
      </c>
      <c r="F10" s="38">
        <f t="shared" ref="F10:F15" si="0">0.6*E10</f>
        <v>960000</v>
      </c>
      <c r="G10" s="38"/>
      <c r="H10" s="39"/>
    </row>
    <row r="11" spans="1:8" ht="31.5">
      <c r="A11" s="40" t="s">
        <v>23</v>
      </c>
      <c r="B11" s="34" t="s">
        <v>24</v>
      </c>
      <c r="C11" s="34" t="s">
        <v>22</v>
      </c>
      <c r="D11" s="34" t="s">
        <v>25</v>
      </c>
      <c r="E11" s="38">
        <v>3100000</v>
      </c>
      <c r="F11" s="38">
        <f t="shared" si="0"/>
        <v>1860000</v>
      </c>
      <c r="G11" s="38">
        <f t="shared" ref="G11:G13" si="1">E11*0.4</f>
        <v>1240000</v>
      </c>
      <c r="H11" s="39"/>
    </row>
    <row r="12" spans="1:8" ht="31.5">
      <c r="A12" s="40" t="s">
        <v>26</v>
      </c>
      <c r="B12" s="34" t="s">
        <v>27</v>
      </c>
      <c r="C12" s="34" t="s">
        <v>25</v>
      </c>
      <c r="D12" s="34" t="s">
        <v>28</v>
      </c>
      <c r="E12" s="38">
        <v>3400000</v>
      </c>
      <c r="F12" s="38">
        <f t="shared" si="0"/>
        <v>2040000</v>
      </c>
      <c r="G12" s="38">
        <f t="shared" si="1"/>
        <v>1360000</v>
      </c>
      <c r="H12" s="39"/>
    </row>
    <row r="13" spans="1:8" ht="54.75" customHeight="1">
      <c r="A13" s="40" t="s">
        <v>29</v>
      </c>
      <c r="B13" s="34" t="s">
        <v>30</v>
      </c>
      <c r="C13" s="34" t="s">
        <v>31</v>
      </c>
      <c r="D13" s="34" t="s">
        <v>32</v>
      </c>
      <c r="E13" s="38">
        <v>3000000</v>
      </c>
      <c r="F13" s="38">
        <f t="shared" si="0"/>
        <v>1800000</v>
      </c>
      <c r="G13" s="38">
        <f t="shared" si="1"/>
        <v>1200000</v>
      </c>
      <c r="H13" s="39"/>
    </row>
    <row r="14" spans="1:8" ht="47.25">
      <c r="A14" s="40" t="s">
        <v>33</v>
      </c>
      <c r="B14" s="34" t="s">
        <v>34</v>
      </c>
      <c r="C14" s="34" t="s">
        <v>35</v>
      </c>
      <c r="D14" s="34" t="s">
        <v>36</v>
      </c>
      <c r="E14" s="38">
        <v>1800000</v>
      </c>
      <c r="F14" s="38">
        <f t="shared" si="0"/>
        <v>1080000</v>
      </c>
      <c r="G14" s="38"/>
      <c r="H14" s="39"/>
    </row>
    <row r="15" spans="1:8" ht="31.5">
      <c r="A15" s="40" t="s">
        <v>37</v>
      </c>
      <c r="B15" s="34" t="s">
        <v>38</v>
      </c>
      <c r="C15" s="34" t="s">
        <v>36</v>
      </c>
      <c r="D15" s="34" t="s">
        <v>39</v>
      </c>
      <c r="E15" s="38">
        <v>1400000</v>
      </c>
      <c r="F15" s="38">
        <f t="shared" si="0"/>
        <v>840000</v>
      </c>
      <c r="G15" s="38"/>
      <c r="H15" s="39"/>
    </row>
    <row r="16" spans="1:8" ht="49.15" customHeight="1">
      <c r="A16" s="31">
        <v>3</v>
      </c>
      <c r="B16" s="33" t="s">
        <v>40</v>
      </c>
      <c r="C16" s="34" t="s">
        <v>41</v>
      </c>
      <c r="D16" s="34" t="s">
        <v>42</v>
      </c>
      <c r="E16" s="38">
        <v>3000000</v>
      </c>
      <c r="F16" s="38">
        <f t="shared" ref="F16" si="2">0.6*E16</f>
        <v>1800000</v>
      </c>
      <c r="G16" s="38">
        <f t="shared" ref="G16" si="3">E16*0.4</f>
        <v>1200000</v>
      </c>
      <c r="H16" s="39"/>
    </row>
    <row r="17" spans="1:9" ht="21.6" customHeight="1">
      <c r="A17" s="31">
        <v>4</v>
      </c>
      <c r="B17" s="41" t="s">
        <v>43</v>
      </c>
      <c r="C17" s="34"/>
      <c r="D17" s="34"/>
      <c r="E17" s="44"/>
      <c r="F17" s="44"/>
      <c r="G17" s="44"/>
      <c r="H17" s="35"/>
    </row>
    <row r="18" spans="1:9" ht="47.25">
      <c r="A18" s="40" t="s">
        <v>44</v>
      </c>
      <c r="B18" s="34" t="s">
        <v>20</v>
      </c>
      <c r="C18" s="34" t="s">
        <v>45</v>
      </c>
      <c r="D18" s="34" t="s">
        <v>46</v>
      </c>
      <c r="E18" s="38">
        <v>1800000</v>
      </c>
      <c r="F18" s="38">
        <f t="shared" ref="F18:F19" si="4">0.6*E18</f>
        <v>1080000</v>
      </c>
      <c r="G18" s="38"/>
      <c r="H18" s="39"/>
    </row>
    <row r="19" spans="1:9" ht="47.25">
      <c r="A19" s="40" t="s">
        <v>47</v>
      </c>
      <c r="B19" s="34" t="s">
        <v>24</v>
      </c>
      <c r="C19" s="34" t="s">
        <v>46</v>
      </c>
      <c r="D19" s="34" t="s">
        <v>48</v>
      </c>
      <c r="E19" s="38">
        <v>1500000</v>
      </c>
      <c r="F19" s="38">
        <f t="shared" si="4"/>
        <v>900000</v>
      </c>
      <c r="G19" s="38"/>
      <c r="H19" s="39"/>
    </row>
    <row r="20" spans="1:9" ht="31.5">
      <c r="A20" s="31">
        <v>5</v>
      </c>
      <c r="B20" s="33" t="s">
        <v>49</v>
      </c>
      <c r="C20" s="34" t="s">
        <v>50</v>
      </c>
      <c r="D20" s="34" t="s">
        <v>51</v>
      </c>
      <c r="E20" s="38">
        <v>870000</v>
      </c>
      <c r="F20" s="38"/>
      <c r="G20" s="38"/>
      <c r="H20" s="39"/>
    </row>
    <row r="21" spans="1:9" ht="24" customHeight="1">
      <c r="A21" s="31">
        <v>6</v>
      </c>
      <c r="B21" s="33" t="s">
        <v>52</v>
      </c>
      <c r="C21" s="34" t="s">
        <v>53</v>
      </c>
      <c r="D21" s="34" t="s">
        <v>54</v>
      </c>
      <c r="E21" s="38">
        <v>800000</v>
      </c>
      <c r="F21" s="38"/>
      <c r="G21" s="38"/>
      <c r="H21" s="39"/>
    </row>
    <row r="22" spans="1:9" ht="31.5">
      <c r="A22" s="31">
        <v>7</v>
      </c>
      <c r="B22" s="33" t="s">
        <v>55</v>
      </c>
      <c r="C22" s="34" t="s">
        <v>53</v>
      </c>
      <c r="D22" s="34" t="s">
        <v>56</v>
      </c>
      <c r="E22" s="38">
        <v>800000</v>
      </c>
      <c r="F22" s="38"/>
      <c r="G22" s="38"/>
      <c r="H22" s="39"/>
    </row>
    <row r="23" spans="1:9" s="24" customFormat="1">
      <c r="A23" s="52" t="s">
        <v>57</v>
      </c>
      <c r="B23" s="52"/>
      <c r="C23" s="52"/>
      <c r="D23" s="52"/>
      <c r="E23" s="52"/>
      <c r="F23" s="52"/>
      <c r="G23" s="52"/>
      <c r="H23" s="52"/>
      <c r="I23" s="45"/>
    </row>
    <row r="24" spans="1:9" s="25" customFormat="1" ht="24.95" customHeight="1">
      <c r="A24" s="53" t="s">
        <v>58</v>
      </c>
      <c r="B24" s="53"/>
      <c r="C24" s="53"/>
      <c r="D24" s="53"/>
      <c r="E24" s="53"/>
      <c r="F24" s="53"/>
      <c r="G24" s="53"/>
      <c r="H24" s="53"/>
    </row>
    <row r="25" spans="1:9" ht="72" customHeight="1">
      <c r="A25" s="36">
        <v>1</v>
      </c>
      <c r="B25" s="51" t="s">
        <v>59</v>
      </c>
      <c r="C25" s="46" t="s">
        <v>76</v>
      </c>
      <c r="D25" s="46"/>
      <c r="E25" s="47">
        <v>760000</v>
      </c>
      <c r="F25" s="48"/>
      <c r="G25" s="48"/>
      <c r="H25" s="49"/>
    </row>
    <row r="26" spans="1:9" ht="87.95" customHeight="1">
      <c r="A26" s="36">
        <v>2</v>
      </c>
      <c r="B26" s="51"/>
      <c r="C26" s="46" t="s">
        <v>75</v>
      </c>
      <c r="D26" s="46"/>
      <c r="E26" s="47">
        <v>660000</v>
      </c>
      <c r="F26" s="48"/>
      <c r="G26" s="48"/>
      <c r="H26" s="49"/>
    </row>
    <row r="27" spans="1:9" ht="41.45" customHeight="1">
      <c r="A27" s="36">
        <v>3</v>
      </c>
      <c r="B27" s="51"/>
      <c r="C27" s="46" t="s">
        <v>74</v>
      </c>
      <c r="D27" s="46"/>
      <c r="E27" s="47">
        <v>560000</v>
      </c>
      <c r="F27" s="48"/>
      <c r="G27" s="48"/>
      <c r="H27" s="49"/>
    </row>
    <row r="28" spans="1:9">
      <c r="A28" s="42"/>
      <c r="C28" s="43"/>
      <c r="D28" s="43"/>
      <c r="E28" s="43"/>
      <c r="F28" s="43"/>
      <c r="G28" s="43"/>
      <c r="H28" s="43"/>
    </row>
  </sheetData>
  <mergeCells count="16">
    <mergeCell ref="A2:H2"/>
    <mergeCell ref="A3:H3"/>
    <mergeCell ref="A4:H4"/>
    <mergeCell ref="C5:D5"/>
    <mergeCell ref="E5:H5"/>
    <mergeCell ref="C27:D27"/>
    <mergeCell ref="E27:H27"/>
    <mergeCell ref="A5:A6"/>
    <mergeCell ref="B5:B6"/>
    <mergeCell ref="B25:B27"/>
    <mergeCell ref="A23:H23"/>
    <mergeCell ref="A24:H24"/>
    <mergeCell ref="C25:D25"/>
    <mergeCell ref="E25:H25"/>
    <mergeCell ref="C26:D26"/>
    <mergeCell ref="E26:H26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view="pageBreakPreview" topLeftCell="A12" zoomScaleNormal="100" workbookViewId="0">
      <selection activeCell="L16" sqref="L16"/>
    </sheetView>
  </sheetViews>
  <sheetFormatPr defaultColWidth="9.140625" defaultRowHeight="15.75"/>
  <cols>
    <col min="1" max="1" width="5.7109375" style="26" customWidth="1"/>
    <col min="2" max="2" width="28.7109375" style="26" customWidth="1"/>
    <col min="3" max="4" width="25.7109375" style="26" customWidth="1"/>
    <col min="5" max="8" width="13.7109375" style="27" customWidth="1"/>
    <col min="9" max="16384" width="9.140625" style="26"/>
  </cols>
  <sheetData>
    <row r="1" spans="1:12">
      <c r="A1" s="28" t="s">
        <v>0</v>
      </c>
      <c r="B1" s="29"/>
      <c r="C1" s="29"/>
      <c r="D1" s="29"/>
      <c r="E1" s="30"/>
      <c r="F1" s="30"/>
      <c r="G1" s="30"/>
      <c r="H1" s="30"/>
    </row>
    <row r="2" spans="1:12">
      <c r="A2" s="54" t="s">
        <v>60</v>
      </c>
      <c r="B2" s="54"/>
      <c r="C2" s="54"/>
      <c r="D2" s="54"/>
      <c r="E2" s="54"/>
      <c r="F2" s="54"/>
      <c r="G2" s="54"/>
      <c r="H2" s="54"/>
    </row>
    <row r="3" spans="1:12">
      <c r="A3" s="55" t="str">
        <f>'46.1 Đất ở'!A3</f>
        <v>(Ban hành kèm theo Nghị quyết số 48/2025/NQ-HĐND ngày 10/12/2025 của Hội đồng nhân dân tỉnh Lạng Sơn)</v>
      </c>
      <c r="B3" s="55"/>
      <c r="C3" s="55"/>
      <c r="D3" s="55"/>
      <c r="E3" s="55"/>
      <c r="F3" s="55"/>
      <c r="G3" s="55"/>
      <c r="H3" s="55"/>
    </row>
    <row r="4" spans="1:12">
      <c r="A4" s="56" t="str">
        <f>'46.1 Đất ở'!A4</f>
        <v>ĐVT: 1.000 đồng/m²</v>
      </c>
      <c r="B4" s="56"/>
      <c r="C4" s="56"/>
      <c r="D4" s="56"/>
      <c r="E4" s="56"/>
      <c r="F4" s="56"/>
      <c r="G4" s="56"/>
      <c r="H4" s="56"/>
    </row>
    <row r="5" spans="1:12">
      <c r="A5" s="50" t="s">
        <v>3</v>
      </c>
      <c r="B5" s="50" t="s">
        <v>4</v>
      </c>
      <c r="C5" s="50" t="s">
        <v>5</v>
      </c>
      <c r="D5" s="50"/>
      <c r="E5" s="57" t="str">
        <f>'46.1 Đất ở'!E5</f>
        <v>Giá đất</v>
      </c>
      <c r="F5" s="57"/>
      <c r="G5" s="57"/>
      <c r="H5" s="57"/>
    </row>
    <row r="6" spans="1:12">
      <c r="A6" s="50"/>
      <c r="B6" s="50"/>
      <c r="C6" s="31" t="s">
        <v>7</v>
      </c>
      <c r="D6" s="31" t="s">
        <v>8</v>
      </c>
      <c r="E6" s="32" t="s">
        <v>9</v>
      </c>
      <c r="F6" s="32" t="s">
        <v>10</v>
      </c>
      <c r="G6" s="32" t="s">
        <v>11</v>
      </c>
      <c r="H6" s="32" t="s">
        <v>12</v>
      </c>
    </row>
    <row r="7" spans="1:12">
      <c r="A7" s="31">
        <v>1</v>
      </c>
      <c r="B7" s="33" t="s">
        <v>13</v>
      </c>
      <c r="C7" s="34"/>
      <c r="D7" s="34"/>
      <c r="E7" s="35"/>
      <c r="F7" s="35"/>
      <c r="G7" s="35"/>
      <c r="H7" s="35"/>
    </row>
    <row r="8" spans="1:12" s="23" customFormat="1" ht="31.5">
      <c r="A8" s="36" t="s">
        <v>14</v>
      </c>
      <c r="B8" s="37" t="s">
        <v>15</v>
      </c>
      <c r="C8" s="37" t="s">
        <v>16</v>
      </c>
      <c r="D8" s="37" t="s">
        <v>17</v>
      </c>
      <c r="E8" s="38">
        <f>+'46.1 Đất ở'!E8*0.8</f>
        <v>1680000</v>
      </c>
      <c r="F8" s="38">
        <f>+'46.1 Đất ở'!F8*0.8</f>
        <v>1008000</v>
      </c>
      <c r="G8" s="38">
        <f>+'46.1 Đất ở'!G8*0.8</f>
        <v>672000</v>
      </c>
      <c r="H8" s="39"/>
      <c r="I8" s="26"/>
      <c r="J8" s="26"/>
      <c r="K8" s="26"/>
      <c r="L8" s="26"/>
    </row>
    <row r="9" spans="1:12">
      <c r="A9" s="31">
        <v>2</v>
      </c>
      <c r="B9" s="33" t="s">
        <v>18</v>
      </c>
      <c r="C9" s="34"/>
      <c r="D9" s="34"/>
      <c r="E9" s="38"/>
      <c r="F9" s="38"/>
      <c r="G9" s="38"/>
      <c r="H9" s="39"/>
    </row>
    <row r="10" spans="1:12" ht="31.5">
      <c r="A10" s="40" t="s">
        <v>19</v>
      </c>
      <c r="B10" s="34" t="s">
        <v>20</v>
      </c>
      <c r="C10" s="34" t="s">
        <v>21</v>
      </c>
      <c r="D10" s="34" t="s">
        <v>22</v>
      </c>
      <c r="E10" s="38">
        <f>+'46.1 Đất ở'!E10*0.8</f>
        <v>1280000</v>
      </c>
      <c r="F10" s="38">
        <f>+'46.1 Đất ở'!F10*0.8</f>
        <v>768000</v>
      </c>
      <c r="G10" s="38"/>
      <c r="H10" s="39"/>
    </row>
    <row r="11" spans="1:12" ht="31.5">
      <c r="A11" s="40" t="s">
        <v>23</v>
      </c>
      <c r="B11" s="34" t="s">
        <v>24</v>
      </c>
      <c r="C11" s="34" t="s">
        <v>22</v>
      </c>
      <c r="D11" s="34" t="s">
        <v>25</v>
      </c>
      <c r="E11" s="38">
        <f>+'46.1 Đất ở'!E11*0.8</f>
        <v>2480000</v>
      </c>
      <c r="F11" s="38">
        <f>+'46.1 Đất ở'!F11*0.8</f>
        <v>1488000</v>
      </c>
      <c r="G11" s="38">
        <f>+'46.1 Đất ở'!G11*0.8</f>
        <v>992000</v>
      </c>
      <c r="H11" s="39"/>
    </row>
    <row r="12" spans="1:12" ht="31.5">
      <c r="A12" s="40" t="s">
        <v>26</v>
      </c>
      <c r="B12" s="34" t="s">
        <v>27</v>
      </c>
      <c r="C12" s="34" t="s">
        <v>25</v>
      </c>
      <c r="D12" s="34" t="s">
        <v>28</v>
      </c>
      <c r="E12" s="38">
        <f>+'46.1 Đất ở'!E12*0.8</f>
        <v>2720000</v>
      </c>
      <c r="F12" s="38">
        <f>+'46.1 Đất ở'!F12*0.8</f>
        <v>1632000</v>
      </c>
      <c r="G12" s="38">
        <f>+'46.1 Đất ở'!G12*0.8</f>
        <v>1088000</v>
      </c>
      <c r="H12" s="39"/>
    </row>
    <row r="13" spans="1:12" ht="47.25">
      <c r="A13" s="40" t="s">
        <v>29</v>
      </c>
      <c r="B13" s="34" t="s">
        <v>30</v>
      </c>
      <c r="C13" s="34" t="s">
        <v>31</v>
      </c>
      <c r="D13" s="34" t="s">
        <v>32</v>
      </c>
      <c r="E13" s="38">
        <f>+'46.1 Đất ở'!E13*0.8</f>
        <v>2400000</v>
      </c>
      <c r="F13" s="38">
        <f>+'46.1 Đất ở'!F13*0.8</f>
        <v>1440000</v>
      </c>
      <c r="G13" s="38">
        <f>+'46.1 Đất ở'!G13*0.8</f>
        <v>960000</v>
      </c>
      <c r="H13" s="39"/>
    </row>
    <row r="14" spans="1:12" ht="47.25">
      <c r="A14" s="40" t="s">
        <v>33</v>
      </c>
      <c r="B14" s="34" t="s">
        <v>34</v>
      </c>
      <c r="C14" s="34" t="s">
        <v>35</v>
      </c>
      <c r="D14" s="34" t="s">
        <v>36</v>
      </c>
      <c r="E14" s="38">
        <f>+'46.1 Đất ở'!E14*0.8</f>
        <v>1440000</v>
      </c>
      <c r="F14" s="38">
        <f>+'46.1 Đất ở'!F14*0.8</f>
        <v>864000</v>
      </c>
      <c r="G14" s="38"/>
      <c r="H14" s="39"/>
    </row>
    <row r="15" spans="1:12" ht="31.5">
      <c r="A15" s="40" t="s">
        <v>37</v>
      </c>
      <c r="B15" s="34" t="s">
        <v>38</v>
      </c>
      <c r="C15" s="34" t="s">
        <v>36</v>
      </c>
      <c r="D15" s="34" t="s">
        <v>39</v>
      </c>
      <c r="E15" s="38">
        <f>+'46.1 Đất ở'!E15*0.8</f>
        <v>1120000</v>
      </c>
      <c r="F15" s="38">
        <f>+'46.1 Đất ở'!F15*0.8</f>
        <v>672000</v>
      </c>
      <c r="G15" s="38"/>
      <c r="H15" s="39"/>
    </row>
    <row r="16" spans="1:12" ht="47.25">
      <c r="A16" s="31">
        <v>3</v>
      </c>
      <c r="B16" s="33" t="s">
        <v>61</v>
      </c>
      <c r="C16" s="34" t="s">
        <v>41</v>
      </c>
      <c r="D16" s="34" t="s">
        <v>42</v>
      </c>
      <c r="E16" s="38">
        <f>+'46.1 Đất ở'!E16*0.8</f>
        <v>2400000</v>
      </c>
      <c r="F16" s="38">
        <f>+'46.1 Đất ở'!F16*0.8</f>
        <v>1440000</v>
      </c>
      <c r="G16" s="38">
        <f>+'46.1 Đất ở'!G16*0.8</f>
        <v>960000</v>
      </c>
      <c r="H16" s="39"/>
    </row>
    <row r="17" spans="1:12">
      <c r="A17" s="31">
        <v>4</v>
      </c>
      <c r="B17" s="41" t="s">
        <v>43</v>
      </c>
      <c r="C17" s="34"/>
      <c r="D17" s="34"/>
      <c r="E17" s="38"/>
      <c r="F17" s="38"/>
      <c r="G17" s="38"/>
      <c r="H17" s="39"/>
    </row>
    <row r="18" spans="1:12" ht="47.25">
      <c r="A18" s="40" t="s">
        <v>44</v>
      </c>
      <c r="B18" s="34" t="s">
        <v>20</v>
      </c>
      <c r="C18" s="34" t="s">
        <v>45</v>
      </c>
      <c r="D18" s="34" t="s">
        <v>46</v>
      </c>
      <c r="E18" s="38">
        <f>+'46.1 Đất ở'!E18*0.8</f>
        <v>1440000</v>
      </c>
      <c r="F18" s="38">
        <f>+'46.1 Đất ở'!F18*0.8</f>
        <v>864000</v>
      </c>
      <c r="G18" s="38"/>
      <c r="H18" s="39"/>
    </row>
    <row r="19" spans="1:12" ht="47.25">
      <c r="A19" s="40" t="s">
        <v>47</v>
      </c>
      <c r="B19" s="34" t="s">
        <v>24</v>
      </c>
      <c r="C19" s="34" t="s">
        <v>46</v>
      </c>
      <c r="D19" s="34" t="s">
        <v>48</v>
      </c>
      <c r="E19" s="38">
        <f>+'46.1 Đất ở'!E19*0.8</f>
        <v>1200000</v>
      </c>
      <c r="F19" s="38">
        <f>+'46.1 Đất ở'!F19*0.8</f>
        <v>720000</v>
      </c>
      <c r="G19" s="38"/>
      <c r="H19" s="39"/>
    </row>
    <row r="20" spans="1:12" ht="31.5">
      <c r="A20" s="31">
        <v>5</v>
      </c>
      <c r="B20" s="33" t="s">
        <v>49</v>
      </c>
      <c r="C20" s="34" t="s">
        <v>50</v>
      </c>
      <c r="D20" s="34" t="s">
        <v>51</v>
      </c>
      <c r="E20" s="38">
        <f>+'46.1 Đất ở'!E20*0.8</f>
        <v>696000</v>
      </c>
      <c r="F20" s="38"/>
      <c r="G20" s="38"/>
      <c r="H20" s="39"/>
    </row>
    <row r="21" spans="1:12">
      <c r="A21" s="31">
        <v>6</v>
      </c>
      <c r="B21" s="33" t="s">
        <v>52</v>
      </c>
      <c r="C21" s="34" t="s">
        <v>53</v>
      </c>
      <c r="D21" s="34" t="s">
        <v>54</v>
      </c>
      <c r="E21" s="38">
        <f>+'46.1 Đất ở'!E21*0.8</f>
        <v>640000</v>
      </c>
      <c r="F21" s="38"/>
      <c r="G21" s="38"/>
      <c r="H21" s="39"/>
    </row>
    <row r="22" spans="1:12" ht="31.5">
      <c r="A22" s="31">
        <v>7</v>
      </c>
      <c r="B22" s="33" t="s">
        <v>55</v>
      </c>
      <c r="C22" s="34" t="s">
        <v>53</v>
      </c>
      <c r="D22" s="34" t="s">
        <v>56</v>
      </c>
      <c r="E22" s="38">
        <f>+'46.1 Đất ở'!E22*0.8</f>
        <v>640000</v>
      </c>
      <c r="F22" s="38"/>
      <c r="G22" s="38"/>
      <c r="H22" s="39"/>
    </row>
    <row r="23" spans="1:12" s="24" customFormat="1" ht="15.75" customHeight="1">
      <c r="A23" s="52" t="s">
        <v>57</v>
      </c>
      <c r="B23" s="52"/>
      <c r="C23" s="52"/>
      <c r="D23" s="52"/>
      <c r="E23" s="52"/>
      <c r="F23" s="52"/>
      <c r="G23" s="52"/>
      <c r="H23" s="52"/>
      <c r="I23" s="26"/>
      <c r="J23" s="26"/>
      <c r="K23" s="26"/>
      <c r="L23" s="26"/>
    </row>
    <row r="24" spans="1:12" s="25" customFormat="1">
      <c r="A24" s="53" t="s">
        <v>58</v>
      </c>
      <c r="B24" s="53"/>
      <c r="C24" s="53"/>
      <c r="D24" s="53"/>
      <c r="E24" s="53"/>
      <c r="F24" s="53"/>
      <c r="G24" s="53"/>
      <c r="H24" s="53"/>
      <c r="I24" s="26"/>
      <c r="J24" s="26"/>
      <c r="K24" s="26"/>
      <c r="L24" s="26"/>
    </row>
    <row r="25" spans="1:12" ht="62.25" customHeight="1">
      <c r="A25" s="36">
        <v>1</v>
      </c>
      <c r="B25" s="51" t="s">
        <v>59</v>
      </c>
      <c r="C25" s="46" t="str">
        <f>'46.1 Đất ở'!C25</f>
        <v>Bắc Lệ; Làng Cống; Gốc Gạo; Làng Ngôn; Đồng Liên; Chiến Thắng; Đồng Trong; Khuôn Dầu; Việt Thắng Hang Đỏ; Chín Tư Chín Sáu; Xóm Rừng Cấm (thôn Rừng Cấm Chằm Non); Xóm Cây Sấu (thôn Cây Sấu).</v>
      </c>
      <c r="D25" s="46"/>
      <c r="E25" s="58">
        <f>+'46.1 Đất ở'!E25*0.8</f>
        <v>608000</v>
      </c>
      <c r="F25" s="59"/>
      <c r="G25" s="59"/>
      <c r="H25" s="60"/>
    </row>
    <row r="26" spans="1:12" ht="75" customHeight="1">
      <c r="A26" s="36">
        <v>2</v>
      </c>
      <c r="B26" s="51"/>
      <c r="C26" s="46" t="str">
        <f>'46.1 Đất ở'!C26</f>
        <v>Ao Kham; Vườn Chè; Ao Vảy; Xóm Tân Phú (thôn Cây Sấu); Xóm Đồng Cẩy (thôn Đồng Cẩy); Hòa Bình; Đồng Tiến; Đoàn Kết; Quyết Tiến; Phương Đông; Đồng Thủy, Thịnh Hòa, Tắng Mật; Tam Hợp; Xóm Chằm Non (thôn Rừng Cấm Chằm Non).</v>
      </c>
      <c r="D26" s="46"/>
      <c r="E26" s="58">
        <f>+'46.1 Đất ở'!E26*0.8</f>
        <v>528000</v>
      </c>
      <c r="F26" s="59"/>
      <c r="G26" s="59"/>
      <c r="H26" s="60"/>
    </row>
    <row r="27" spans="1:12">
      <c r="A27" s="36">
        <v>3</v>
      </c>
      <c r="B27" s="51"/>
      <c r="C27" s="46" t="str">
        <f>'46.1 Đất ở'!C27</f>
        <v>Xóm Cốt Cối (thôn Đồng Cẩy); Suối Trà; Trại Dạ.</v>
      </c>
      <c r="D27" s="46"/>
      <c r="E27" s="58">
        <f>+'46.1 Đất ở'!E27*0.8</f>
        <v>448000</v>
      </c>
      <c r="F27" s="59"/>
      <c r="G27" s="59"/>
      <c r="H27" s="60"/>
    </row>
    <row r="28" spans="1:12">
      <c r="A28" s="42"/>
      <c r="C28" s="43"/>
      <c r="D28" s="43"/>
      <c r="E28" s="43"/>
      <c r="F28" s="43"/>
      <c r="G28" s="43"/>
      <c r="H28" s="43"/>
    </row>
  </sheetData>
  <mergeCells count="16">
    <mergeCell ref="A2:H2"/>
    <mergeCell ref="A3:H3"/>
    <mergeCell ref="A4:H4"/>
    <mergeCell ref="C5:D5"/>
    <mergeCell ref="E5:H5"/>
    <mergeCell ref="C27:D27"/>
    <mergeCell ref="E27:H27"/>
    <mergeCell ref="A5:A6"/>
    <mergeCell ref="B5:B6"/>
    <mergeCell ref="B25:B27"/>
    <mergeCell ref="A23:H23"/>
    <mergeCell ref="A24:H24"/>
    <mergeCell ref="C25:D25"/>
    <mergeCell ref="E25:H25"/>
    <mergeCell ref="C26:D26"/>
    <mergeCell ref="E26:H26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  <rowBreaks count="1" manualBreakCount="1">
    <brk id="2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view="pageBreakPreview" topLeftCell="A16" zoomScaleNormal="100" workbookViewId="0">
      <selection activeCell="L19" sqref="L19"/>
    </sheetView>
  </sheetViews>
  <sheetFormatPr defaultColWidth="9.140625" defaultRowHeight="15.75"/>
  <cols>
    <col min="1" max="1" width="5.7109375" style="26" customWidth="1"/>
    <col min="2" max="2" width="28.7109375" style="26" customWidth="1"/>
    <col min="3" max="4" width="25.7109375" style="26" customWidth="1"/>
    <col min="5" max="8" width="13.7109375" style="27" customWidth="1"/>
    <col min="9" max="16384" width="9.140625" style="26"/>
  </cols>
  <sheetData>
    <row r="1" spans="1:12">
      <c r="A1" s="28" t="s">
        <v>0</v>
      </c>
      <c r="B1" s="29"/>
      <c r="C1" s="29"/>
      <c r="D1" s="29"/>
      <c r="E1" s="30"/>
      <c r="F1" s="30"/>
      <c r="G1" s="30"/>
      <c r="H1" s="30"/>
    </row>
    <row r="2" spans="1:12">
      <c r="A2" s="54" t="s">
        <v>62</v>
      </c>
      <c r="B2" s="54"/>
      <c r="C2" s="54"/>
      <c r="D2" s="54"/>
      <c r="E2" s="54"/>
      <c r="F2" s="54"/>
      <c r="G2" s="54"/>
      <c r="H2" s="54"/>
    </row>
    <row r="3" spans="1:12">
      <c r="A3" s="55" t="str">
        <f>'46.1 Đất ở'!A3</f>
        <v>(Ban hành kèm theo Nghị quyết số 48/2025/NQ-HĐND ngày 10/12/2025 của Hội đồng nhân dân tỉnh Lạng Sơn)</v>
      </c>
      <c r="B3" s="55"/>
      <c r="C3" s="55"/>
      <c r="D3" s="55"/>
      <c r="E3" s="55"/>
      <c r="F3" s="55"/>
      <c r="G3" s="55"/>
      <c r="H3" s="55"/>
    </row>
    <row r="4" spans="1:12">
      <c r="A4" s="56" t="str">
        <f>'46.1 Đất ở'!A4</f>
        <v>ĐVT: 1.000 đồng/m²</v>
      </c>
      <c r="B4" s="56"/>
      <c r="C4" s="56"/>
      <c r="D4" s="56"/>
      <c r="E4" s="56"/>
      <c r="F4" s="56"/>
      <c r="G4" s="56"/>
      <c r="H4" s="56"/>
    </row>
    <row r="5" spans="1:12">
      <c r="A5" s="50" t="s">
        <v>3</v>
      </c>
      <c r="B5" s="50" t="s">
        <v>4</v>
      </c>
      <c r="C5" s="50" t="s">
        <v>5</v>
      </c>
      <c r="D5" s="50"/>
      <c r="E5" s="57" t="str">
        <f>'46.1 Đất ở'!E5</f>
        <v>Giá đất</v>
      </c>
      <c r="F5" s="57"/>
      <c r="G5" s="57"/>
      <c r="H5" s="57"/>
    </row>
    <row r="6" spans="1:12">
      <c r="A6" s="50"/>
      <c r="B6" s="50"/>
      <c r="C6" s="31" t="s">
        <v>7</v>
      </c>
      <c r="D6" s="31" t="s">
        <v>8</v>
      </c>
      <c r="E6" s="32" t="s">
        <v>9</v>
      </c>
      <c r="F6" s="32" t="s">
        <v>10</v>
      </c>
      <c r="G6" s="32" t="s">
        <v>11</v>
      </c>
      <c r="H6" s="32" t="s">
        <v>12</v>
      </c>
    </row>
    <row r="7" spans="1:12">
      <c r="A7" s="31">
        <v>1</v>
      </c>
      <c r="B7" s="33" t="s">
        <v>13</v>
      </c>
      <c r="C7" s="34"/>
      <c r="D7" s="34"/>
      <c r="E7" s="35"/>
      <c r="F7" s="35"/>
      <c r="G7" s="35"/>
      <c r="H7" s="35"/>
    </row>
    <row r="8" spans="1:12" s="23" customFormat="1" ht="34.5" customHeight="1">
      <c r="A8" s="36" t="s">
        <v>14</v>
      </c>
      <c r="B8" s="37" t="s">
        <v>15</v>
      </c>
      <c r="C8" s="37" t="s">
        <v>16</v>
      </c>
      <c r="D8" s="37" t="s">
        <v>17</v>
      </c>
      <c r="E8" s="38">
        <f>+'46.1 Đất ở'!E8*0.7</f>
        <v>1470000</v>
      </c>
      <c r="F8" s="38">
        <f>+'46.1 Đất ở'!F8*0.7</f>
        <v>882000</v>
      </c>
      <c r="G8" s="38">
        <f>+'46.1 Đất ở'!G8*0.7</f>
        <v>588000</v>
      </c>
      <c r="H8" s="39"/>
      <c r="I8" s="26"/>
      <c r="J8" s="26"/>
      <c r="K8" s="26"/>
      <c r="L8" s="26"/>
    </row>
    <row r="9" spans="1:12">
      <c r="A9" s="31">
        <v>2</v>
      </c>
      <c r="B9" s="33" t="s">
        <v>18</v>
      </c>
      <c r="C9" s="34"/>
      <c r="D9" s="34"/>
      <c r="E9" s="38"/>
      <c r="F9" s="38"/>
      <c r="G9" s="38"/>
      <c r="H9" s="39"/>
    </row>
    <row r="10" spans="1:12" ht="31.5">
      <c r="A10" s="40" t="s">
        <v>19</v>
      </c>
      <c r="B10" s="34" t="s">
        <v>20</v>
      </c>
      <c r="C10" s="34" t="s">
        <v>21</v>
      </c>
      <c r="D10" s="34" t="s">
        <v>22</v>
      </c>
      <c r="E10" s="38">
        <f>+'46.1 Đất ở'!E10*0.7</f>
        <v>1120000</v>
      </c>
      <c r="F10" s="38">
        <f>+'46.1 Đất ở'!F10*0.7</f>
        <v>672000</v>
      </c>
      <c r="G10" s="38"/>
      <c r="H10" s="39"/>
    </row>
    <row r="11" spans="1:12" ht="31.5">
      <c r="A11" s="40" t="s">
        <v>23</v>
      </c>
      <c r="B11" s="34" t="s">
        <v>24</v>
      </c>
      <c r="C11" s="34" t="s">
        <v>22</v>
      </c>
      <c r="D11" s="34" t="s">
        <v>25</v>
      </c>
      <c r="E11" s="38">
        <f>+'46.1 Đất ở'!E11*0.7</f>
        <v>2170000</v>
      </c>
      <c r="F11" s="38">
        <f>+'46.1 Đất ở'!F11*0.7</f>
        <v>1302000</v>
      </c>
      <c r="G11" s="38">
        <f>+'46.1 Đất ở'!G11*0.7</f>
        <v>868000</v>
      </c>
      <c r="H11" s="39"/>
    </row>
    <row r="12" spans="1:12" ht="31.5">
      <c r="A12" s="40" t="s">
        <v>26</v>
      </c>
      <c r="B12" s="34" t="s">
        <v>27</v>
      </c>
      <c r="C12" s="34" t="s">
        <v>25</v>
      </c>
      <c r="D12" s="34" t="s">
        <v>28</v>
      </c>
      <c r="E12" s="38">
        <f>+'46.1 Đất ở'!E12*0.7</f>
        <v>2380000</v>
      </c>
      <c r="F12" s="38">
        <f>+'46.1 Đất ở'!F12*0.7</f>
        <v>1428000</v>
      </c>
      <c r="G12" s="38">
        <f>+'46.1 Đất ở'!G12*0.7</f>
        <v>952000</v>
      </c>
      <c r="H12" s="39"/>
    </row>
    <row r="13" spans="1:12" ht="47.25">
      <c r="A13" s="40" t="s">
        <v>29</v>
      </c>
      <c r="B13" s="34" t="s">
        <v>30</v>
      </c>
      <c r="C13" s="34" t="s">
        <v>31</v>
      </c>
      <c r="D13" s="34" t="s">
        <v>32</v>
      </c>
      <c r="E13" s="38">
        <f>+'46.1 Đất ở'!E13*0.7</f>
        <v>2100000</v>
      </c>
      <c r="F13" s="38">
        <f>+'46.1 Đất ở'!F13*0.7</f>
        <v>1260000</v>
      </c>
      <c r="G13" s="38">
        <f>+'46.1 Đất ở'!G13*0.7</f>
        <v>840000</v>
      </c>
      <c r="H13" s="39"/>
    </row>
    <row r="14" spans="1:12" ht="47.25">
      <c r="A14" s="40" t="s">
        <v>33</v>
      </c>
      <c r="B14" s="34" t="s">
        <v>34</v>
      </c>
      <c r="C14" s="34" t="s">
        <v>35</v>
      </c>
      <c r="D14" s="34" t="s">
        <v>36</v>
      </c>
      <c r="E14" s="38">
        <f>+'46.1 Đất ở'!E14*0.7</f>
        <v>1260000</v>
      </c>
      <c r="F14" s="38">
        <f>+'46.1 Đất ở'!F14*0.7</f>
        <v>756000</v>
      </c>
      <c r="G14" s="38"/>
      <c r="H14" s="39"/>
    </row>
    <row r="15" spans="1:12" ht="34.5" customHeight="1">
      <c r="A15" s="40" t="s">
        <v>37</v>
      </c>
      <c r="B15" s="34" t="s">
        <v>38</v>
      </c>
      <c r="C15" s="34" t="s">
        <v>36</v>
      </c>
      <c r="D15" s="34" t="s">
        <v>39</v>
      </c>
      <c r="E15" s="38">
        <f>+'46.1 Đất ở'!E15*0.7</f>
        <v>980000</v>
      </c>
      <c r="F15" s="38">
        <f>+'46.1 Đất ở'!F15*0.7</f>
        <v>588000</v>
      </c>
      <c r="G15" s="38"/>
      <c r="H15" s="39"/>
    </row>
    <row r="16" spans="1:12" ht="47.25">
      <c r="A16" s="31">
        <v>3</v>
      </c>
      <c r="B16" s="33" t="s">
        <v>63</v>
      </c>
      <c r="C16" s="34" t="s">
        <v>41</v>
      </c>
      <c r="D16" s="34" t="s">
        <v>42</v>
      </c>
      <c r="E16" s="38">
        <f>+'46.1 Đất ở'!E16*0.7</f>
        <v>2100000</v>
      </c>
      <c r="F16" s="38">
        <f>+'46.1 Đất ở'!F16*0.7</f>
        <v>1260000</v>
      </c>
      <c r="G16" s="38">
        <f>+'46.1 Đất ở'!G16*0.7</f>
        <v>840000</v>
      </c>
      <c r="H16" s="39"/>
    </row>
    <row r="17" spans="1:12">
      <c r="A17" s="31">
        <v>4</v>
      </c>
      <c r="B17" s="41" t="s">
        <v>43</v>
      </c>
      <c r="C17" s="34"/>
      <c r="D17" s="34"/>
      <c r="E17" s="38"/>
      <c r="F17" s="38"/>
      <c r="G17" s="38"/>
      <c r="H17" s="39"/>
    </row>
    <row r="18" spans="1:12" ht="47.25">
      <c r="A18" s="40" t="s">
        <v>44</v>
      </c>
      <c r="B18" s="34" t="s">
        <v>20</v>
      </c>
      <c r="C18" s="34" t="s">
        <v>45</v>
      </c>
      <c r="D18" s="34" t="s">
        <v>46</v>
      </c>
      <c r="E18" s="38">
        <f>+'46.1 Đất ở'!E18*0.7</f>
        <v>1260000</v>
      </c>
      <c r="F18" s="38">
        <f>+'46.1 Đất ở'!F18*0.7</f>
        <v>756000</v>
      </c>
      <c r="G18" s="38"/>
      <c r="H18" s="39"/>
    </row>
    <row r="19" spans="1:12" ht="47.25">
      <c r="A19" s="40" t="s">
        <v>47</v>
      </c>
      <c r="B19" s="34" t="s">
        <v>24</v>
      </c>
      <c r="C19" s="34" t="s">
        <v>46</v>
      </c>
      <c r="D19" s="34" t="s">
        <v>48</v>
      </c>
      <c r="E19" s="38">
        <f>+'46.1 Đất ở'!E19*0.7</f>
        <v>1050000</v>
      </c>
      <c r="F19" s="38">
        <f>+'46.1 Đất ở'!F19*0.7</f>
        <v>630000</v>
      </c>
      <c r="G19" s="38"/>
      <c r="H19" s="39"/>
    </row>
    <row r="20" spans="1:12" ht="31.5">
      <c r="A20" s="31">
        <v>5</v>
      </c>
      <c r="B20" s="33" t="s">
        <v>49</v>
      </c>
      <c r="C20" s="34" t="s">
        <v>50</v>
      </c>
      <c r="D20" s="34" t="s">
        <v>51</v>
      </c>
      <c r="E20" s="38">
        <f>+'46.1 Đất ở'!E20*0.7</f>
        <v>609000</v>
      </c>
      <c r="F20" s="38"/>
      <c r="G20" s="38"/>
      <c r="H20" s="39"/>
    </row>
    <row r="21" spans="1:12">
      <c r="A21" s="31">
        <v>6</v>
      </c>
      <c r="B21" s="33" t="s">
        <v>52</v>
      </c>
      <c r="C21" s="34" t="s">
        <v>53</v>
      </c>
      <c r="D21" s="34" t="s">
        <v>54</v>
      </c>
      <c r="E21" s="38">
        <f>+'46.1 Đất ở'!E21*0.7</f>
        <v>560000</v>
      </c>
      <c r="F21" s="38"/>
      <c r="G21" s="38"/>
      <c r="H21" s="39"/>
    </row>
    <row r="22" spans="1:12" ht="31.5">
      <c r="A22" s="31">
        <v>7</v>
      </c>
      <c r="B22" s="33" t="s">
        <v>55</v>
      </c>
      <c r="C22" s="34" t="s">
        <v>53</v>
      </c>
      <c r="D22" s="34" t="s">
        <v>56</v>
      </c>
      <c r="E22" s="38">
        <f>+'46.1 Đất ở'!E22*0.7</f>
        <v>560000</v>
      </c>
      <c r="F22" s="38"/>
      <c r="G22" s="38"/>
      <c r="H22" s="39"/>
    </row>
    <row r="23" spans="1:12" s="24" customFormat="1" ht="15.75" customHeight="1">
      <c r="A23" s="52" t="s">
        <v>57</v>
      </c>
      <c r="B23" s="52"/>
      <c r="C23" s="52"/>
      <c r="D23" s="52"/>
      <c r="E23" s="52"/>
      <c r="F23" s="52"/>
      <c r="G23" s="52"/>
      <c r="H23" s="52"/>
      <c r="I23" s="26"/>
      <c r="J23" s="26"/>
      <c r="K23" s="26"/>
      <c r="L23" s="26"/>
    </row>
    <row r="24" spans="1:12" s="25" customFormat="1">
      <c r="A24" s="53" t="s">
        <v>58</v>
      </c>
      <c r="B24" s="53"/>
      <c r="C24" s="53"/>
      <c r="D24" s="53"/>
      <c r="E24" s="53"/>
      <c r="F24" s="53"/>
      <c r="G24" s="53"/>
      <c r="H24" s="53"/>
      <c r="I24" s="26"/>
      <c r="J24" s="26"/>
      <c r="K24" s="26"/>
      <c r="L24" s="26"/>
    </row>
    <row r="25" spans="1:12" ht="64.150000000000006" customHeight="1">
      <c r="A25" s="36">
        <v>1</v>
      </c>
      <c r="B25" s="51" t="s">
        <v>59</v>
      </c>
      <c r="C25" s="46" t="str">
        <f>'46.1 Đất ở'!C25</f>
        <v>Bắc Lệ; Làng Cống; Gốc Gạo; Làng Ngôn; Đồng Liên; Chiến Thắng; Đồng Trong; Khuôn Dầu; Việt Thắng Hang Đỏ; Chín Tư Chín Sáu; Xóm Rừng Cấm (thôn Rừng Cấm Chằm Non); Xóm Cây Sấu (thôn Cây Sấu).</v>
      </c>
      <c r="D25" s="46"/>
      <c r="E25" s="58">
        <f>+'46.1 Đất ở'!E25*0.7</f>
        <v>532000</v>
      </c>
      <c r="F25" s="59"/>
      <c r="G25" s="59"/>
      <c r="H25" s="60"/>
    </row>
    <row r="26" spans="1:12" ht="78.75" customHeight="1">
      <c r="A26" s="36">
        <v>2</v>
      </c>
      <c r="B26" s="51"/>
      <c r="C26" s="46" t="str">
        <f>'46.1 Đất ở'!C26</f>
        <v>Ao Kham; Vườn Chè; Ao Vảy; Xóm Tân Phú (thôn Cây Sấu); Xóm Đồng Cẩy (thôn Đồng Cẩy); Hòa Bình; Đồng Tiến; Đoàn Kết; Quyết Tiến; Phương Đông; Đồng Thủy, Thịnh Hòa, Tắng Mật; Tam Hợp; Xóm Chằm Non (thôn Rừng Cấm Chằm Non).</v>
      </c>
      <c r="D26" s="46"/>
      <c r="E26" s="58">
        <f>+'46.1 Đất ở'!E26*0.7</f>
        <v>462000</v>
      </c>
      <c r="F26" s="59"/>
      <c r="G26" s="59"/>
      <c r="H26" s="60"/>
    </row>
    <row r="27" spans="1:12" ht="15.4" customHeight="1">
      <c r="A27" s="36">
        <v>3</v>
      </c>
      <c r="B27" s="51"/>
      <c r="C27" s="46" t="str">
        <f>'46.1 Đất ở'!C27</f>
        <v>Xóm Cốt Cối (thôn Đồng Cẩy); Suối Trà; Trại Dạ.</v>
      </c>
      <c r="D27" s="46"/>
      <c r="E27" s="58">
        <f>+'46.1 Đất ở'!E27*0.7</f>
        <v>392000</v>
      </c>
      <c r="F27" s="59"/>
      <c r="G27" s="59"/>
      <c r="H27" s="60"/>
    </row>
    <row r="28" spans="1:12">
      <c r="A28" s="42"/>
      <c r="C28" s="43"/>
      <c r="D28" s="43"/>
      <c r="E28" s="43"/>
      <c r="F28" s="43"/>
      <c r="G28" s="43"/>
      <c r="H28" s="43"/>
    </row>
  </sheetData>
  <mergeCells count="16">
    <mergeCell ref="A2:H2"/>
    <mergeCell ref="A3:H3"/>
    <mergeCell ref="A4:H4"/>
    <mergeCell ref="C5:D5"/>
    <mergeCell ref="E5:H5"/>
    <mergeCell ref="C27:D27"/>
    <mergeCell ref="E27:H27"/>
    <mergeCell ref="A5:A6"/>
    <mergeCell ref="B5:B6"/>
    <mergeCell ref="B25:B27"/>
    <mergeCell ref="A23:H23"/>
    <mergeCell ref="A24:H24"/>
    <mergeCell ref="C25:D25"/>
    <mergeCell ref="E25:H25"/>
    <mergeCell ref="C26:D26"/>
    <mergeCell ref="E26:H26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view="pageBreakPreview" zoomScaleNormal="100" workbookViewId="0">
      <selection activeCell="A3" sqref="A3:E3"/>
    </sheetView>
  </sheetViews>
  <sheetFormatPr defaultColWidth="9" defaultRowHeight="15.75"/>
  <cols>
    <col min="1" max="1" width="9.140625" style="1" customWidth="1"/>
    <col min="2" max="2" width="35.42578125" style="2" customWidth="1"/>
    <col min="3" max="5" width="30.28515625" style="1" customWidth="1"/>
    <col min="6" max="16384" width="9" style="1"/>
  </cols>
  <sheetData>
    <row r="1" spans="1:5">
      <c r="A1" s="3" t="s">
        <v>0</v>
      </c>
      <c r="B1" s="4"/>
      <c r="C1" s="5"/>
      <c r="D1" s="5"/>
      <c r="E1" s="5"/>
    </row>
    <row r="2" spans="1:5">
      <c r="A2" s="72" t="s">
        <v>64</v>
      </c>
      <c r="B2" s="72"/>
      <c r="C2" s="72"/>
      <c r="D2" s="72"/>
      <c r="E2" s="72"/>
    </row>
    <row r="3" spans="1:5" ht="29.1" customHeight="1">
      <c r="A3" s="73" t="str">
        <f>'46.1 Đất ở'!A3</f>
        <v>(Ban hành kèm theo Nghị quyết số 48/2025/NQ-HĐND ngày 10/12/2025 của Hội đồng nhân dân tỉnh Lạng Sơn)</v>
      </c>
      <c r="B3" s="73"/>
      <c r="C3" s="73"/>
      <c r="D3" s="73"/>
      <c r="E3" s="73"/>
    </row>
    <row r="4" spans="1:5">
      <c r="A4" s="6"/>
      <c r="B4" s="6"/>
      <c r="C4" s="6"/>
      <c r="D4" s="6"/>
      <c r="E4" s="6"/>
    </row>
    <row r="5" spans="1:5">
      <c r="A5" s="7" t="s">
        <v>65</v>
      </c>
      <c r="B5" s="8"/>
      <c r="C5" s="9"/>
      <c r="D5" s="9"/>
      <c r="E5" s="9"/>
    </row>
    <row r="6" spans="1:5">
      <c r="A6" s="10" t="s">
        <v>66</v>
      </c>
    </row>
    <row r="7" spans="1:5">
      <c r="A7" s="61" t="str">
        <f>'46.1 Đất ở'!$A$4</f>
        <v>ĐVT: 1.000 đồng/m²</v>
      </c>
      <c r="B7" s="61"/>
      <c r="C7" s="61"/>
      <c r="D7" s="61"/>
      <c r="E7" s="61"/>
    </row>
    <row r="8" spans="1:5" ht="21" customHeight="1">
      <c r="A8" s="63" t="s">
        <v>67</v>
      </c>
      <c r="B8" s="65" t="s">
        <v>68</v>
      </c>
      <c r="C8" s="71" t="str">
        <f>'46.1 Đất ở'!$E$5</f>
        <v>Giá đất</v>
      </c>
      <c r="D8" s="71"/>
      <c r="E8" s="71"/>
    </row>
    <row r="9" spans="1:5">
      <c r="A9" s="64"/>
      <c r="B9" s="66"/>
      <c r="C9" s="11" t="s">
        <v>9</v>
      </c>
      <c r="D9" s="11" t="s">
        <v>10</v>
      </c>
      <c r="E9" s="11" t="s">
        <v>11</v>
      </c>
    </row>
    <row r="10" spans="1:5">
      <c r="A10" s="12">
        <v>1</v>
      </c>
      <c r="B10" s="13" t="s">
        <v>69</v>
      </c>
      <c r="C10" s="14">
        <v>62000</v>
      </c>
      <c r="D10" s="14">
        <v>55000</v>
      </c>
      <c r="E10" s="14">
        <v>48000</v>
      </c>
    </row>
    <row r="11" spans="1:5" ht="7.5" customHeight="1"/>
    <row r="12" spans="1:5">
      <c r="A12" s="10" t="s">
        <v>70</v>
      </c>
    </row>
    <row r="13" spans="1:5" ht="17.45" customHeight="1">
      <c r="A13" s="61" t="str">
        <f>'46.1 Đất ở'!$A$4</f>
        <v>ĐVT: 1.000 đồng/m²</v>
      </c>
      <c r="B13" s="61"/>
      <c r="C13" s="61"/>
      <c r="D13" s="61"/>
      <c r="E13" s="61"/>
    </row>
    <row r="14" spans="1:5" ht="15.6" customHeight="1">
      <c r="A14" s="63" t="s">
        <v>67</v>
      </c>
      <c r="B14" s="65" t="s">
        <v>68</v>
      </c>
      <c r="C14" s="71" t="str">
        <f>'46.1 Đất ở'!$E$5</f>
        <v>Giá đất</v>
      </c>
      <c r="D14" s="71"/>
      <c r="E14" s="71"/>
    </row>
    <row r="15" spans="1:5">
      <c r="A15" s="64"/>
      <c r="B15" s="66"/>
      <c r="C15" s="11" t="s">
        <v>9</v>
      </c>
      <c r="D15" s="11" t="s">
        <v>10</v>
      </c>
      <c r="E15" s="11" t="s">
        <v>11</v>
      </c>
    </row>
    <row r="16" spans="1:5">
      <c r="A16" s="15">
        <f>MAX(A14)+1</f>
        <v>1</v>
      </c>
      <c r="B16" s="16" t="str">
        <f>B10</f>
        <v>Xã Tân Thành</v>
      </c>
      <c r="C16" s="14">
        <v>53000</v>
      </c>
      <c r="D16" s="14">
        <v>47000</v>
      </c>
      <c r="E16" s="14">
        <v>40000</v>
      </c>
    </row>
    <row r="17" spans="1:10" ht="18.600000000000001" customHeight="1">
      <c r="A17" s="7" t="s">
        <v>71</v>
      </c>
      <c r="B17" s="8"/>
      <c r="C17" s="9"/>
      <c r="D17" s="17"/>
      <c r="E17" s="17"/>
    </row>
    <row r="18" spans="1:10">
      <c r="A18" s="61" t="str">
        <f>'46.1 Đất ở'!$A$4</f>
        <v>ĐVT: 1.000 đồng/m²</v>
      </c>
      <c r="B18" s="61"/>
      <c r="C18" s="61"/>
      <c r="D18" s="61"/>
      <c r="E18" s="61"/>
    </row>
    <row r="19" spans="1:10" ht="19.5" customHeight="1">
      <c r="A19" s="63" t="s">
        <v>67</v>
      </c>
      <c r="B19" s="65" t="s">
        <v>68</v>
      </c>
      <c r="C19" s="71" t="str">
        <f>'46.1 Đất ở'!$E$5</f>
        <v>Giá đất</v>
      </c>
      <c r="D19" s="71"/>
      <c r="E19" s="71"/>
    </row>
    <row r="20" spans="1:10">
      <c r="A20" s="64"/>
      <c r="B20" s="66"/>
      <c r="C20" s="11" t="s">
        <v>9</v>
      </c>
      <c r="D20" s="11" t="s">
        <v>10</v>
      </c>
      <c r="E20" s="11" t="s">
        <v>11</v>
      </c>
    </row>
    <row r="21" spans="1:10">
      <c r="A21" s="15">
        <f>MAX(A19)+1</f>
        <v>1</v>
      </c>
      <c r="B21" s="16" t="str">
        <f>B10</f>
        <v>Xã Tân Thành</v>
      </c>
      <c r="C21" s="14">
        <v>47000</v>
      </c>
      <c r="D21" s="14">
        <v>41000</v>
      </c>
      <c r="E21" s="14">
        <v>36000</v>
      </c>
    </row>
    <row r="22" spans="1:10" ht="18.95" customHeight="1">
      <c r="A22" s="7" t="s">
        <v>72</v>
      </c>
      <c r="B22" s="8"/>
    </row>
    <row r="23" spans="1:10">
      <c r="A23" s="61" t="str">
        <f>'46.1 Đất ở'!$A$4</f>
        <v>ĐVT: 1.000 đồng/m²</v>
      </c>
      <c r="B23" s="61"/>
      <c r="C23" s="61"/>
      <c r="D23" s="61"/>
      <c r="E23" s="61"/>
    </row>
    <row r="24" spans="1:10" ht="19.5" customHeight="1">
      <c r="A24" s="63" t="s">
        <v>67</v>
      </c>
      <c r="B24" s="65" t="s">
        <v>68</v>
      </c>
      <c r="C24" s="71" t="str">
        <f>'46.1 Đất ở'!$E$5</f>
        <v>Giá đất</v>
      </c>
      <c r="D24" s="71"/>
      <c r="E24" s="71"/>
    </row>
    <row r="25" spans="1:10">
      <c r="A25" s="64"/>
      <c r="B25" s="66"/>
      <c r="C25" s="11" t="s">
        <v>9</v>
      </c>
      <c r="D25" s="11" t="s">
        <v>10</v>
      </c>
      <c r="E25" s="11" t="s">
        <v>11</v>
      </c>
    </row>
    <row r="26" spans="1:10">
      <c r="A26" s="15">
        <f>MAX(A24)+1</f>
        <v>1</v>
      </c>
      <c r="B26" s="16" t="str">
        <f>B10</f>
        <v>Xã Tân Thành</v>
      </c>
      <c r="C26" s="14">
        <v>40000</v>
      </c>
      <c r="D26" s="14">
        <v>37000</v>
      </c>
      <c r="E26" s="14">
        <v>33000</v>
      </c>
    </row>
    <row r="27" spans="1:10" ht="19.5" customHeight="1">
      <c r="A27" s="10" t="s">
        <v>73</v>
      </c>
    </row>
    <row r="28" spans="1:10">
      <c r="A28" s="61" t="str">
        <f>'46.1 Đất ở'!$A$4</f>
        <v>ĐVT: 1.000 đồng/m²</v>
      </c>
      <c r="B28" s="61"/>
      <c r="C28" s="61"/>
      <c r="D28" s="18"/>
      <c r="E28" s="18"/>
    </row>
    <row r="29" spans="1:10" ht="15.75" customHeight="1">
      <c r="A29" s="63" t="s">
        <v>67</v>
      </c>
      <c r="B29" s="67" t="s">
        <v>68</v>
      </c>
      <c r="C29" s="69" t="str">
        <f>'46.1 Đất ở'!$E$5</f>
        <v>Giá đất</v>
      </c>
      <c r="D29" s="19"/>
      <c r="E29" s="19"/>
      <c r="I29" s="70"/>
      <c r="J29" s="70"/>
    </row>
    <row r="30" spans="1:10" ht="17.45" customHeight="1">
      <c r="A30" s="64"/>
      <c r="B30" s="68"/>
      <c r="C30" s="69"/>
      <c r="D30" s="19"/>
      <c r="E30" s="19"/>
      <c r="I30" s="70"/>
      <c r="J30" s="70"/>
    </row>
    <row r="31" spans="1:10">
      <c r="A31" s="12">
        <v>1</v>
      </c>
      <c r="B31" s="20" t="s">
        <v>69</v>
      </c>
      <c r="C31" s="21">
        <v>12000</v>
      </c>
      <c r="D31" s="22"/>
      <c r="E31" s="22"/>
      <c r="I31" s="62"/>
      <c r="J31" s="62"/>
    </row>
  </sheetData>
  <mergeCells count="24">
    <mergeCell ref="C19:E19"/>
    <mergeCell ref="A23:E23"/>
    <mergeCell ref="C24:E24"/>
    <mergeCell ref="A2:E2"/>
    <mergeCell ref="A3:E3"/>
    <mergeCell ref="A7:E7"/>
    <mergeCell ref="C8:E8"/>
    <mergeCell ref="A13:E13"/>
    <mergeCell ref="A28:C28"/>
    <mergeCell ref="I31:J31"/>
    <mergeCell ref="A8:A9"/>
    <mergeCell ref="A14:A15"/>
    <mergeCell ref="A19:A20"/>
    <mergeCell ref="A24:A25"/>
    <mergeCell ref="A29:A30"/>
    <mergeCell ref="B8:B9"/>
    <mergeCell ref="B14:B15"/>
    <mergeCell ref="B19:B20"/>
    <mergeCell ref="B24:B25"/>
    <mergeCell ref="B29:B30"/>
    <mergeCell ref="C29:C30"/>
    <mergeCell ref="I29:J30"/>
    <mergeCell ref="C14:E14"/>
    <mergeCell ref="A18:E18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46.1 Đất ở</vt:lpstr>
      <vt:lpstr>46.2 Đất TMDV</vt:lpstr>
      <vt:lpstr>46.3 Đất SXKD</vt:lpstr>
      <vt:lpstr>46.4 Đất NN</vt:lpstr>
      <vt:lpstr>'46.1 Đất ở'!Print_Area</vt:lpstr>
      <vt:lpstr>'46.2 Đất TMDV'!Print_Area</vt:lpstr>
      <vt:lpstr>'46.3 Đất SXKD'!Print_Area</vt:lpstr>
      <vt:lpstr>'46.4 Đất NN'!Print_Area</vt:lpstr>
      <vt:lpstr>'46.1 Đất ở'!Print_Titles</vt:lpstr>
      <vt:lpstr>'46.2 Đất TMDV'!Print_Titles</vt:lpstr>
      <vt:lpstr>'46.3 Đất SXKD'!Print_Titles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2025-12-10T17:04:13Z</cp:lastPrinted>
  <dcterms:created xsi:type="dcterms:W3CDTF">2015-06-05T18:17:00Z</dcterms:created>
  <dcterms:modified xsi:type="dcterms:W3CDTF">2025-12-12T10:41:06Z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35D25813713B45A0B6BCE894C1D9FAB9_12</vt:lpwstr>
  </property>
  <property fmtid="{D5CDD505-2E9C-101B-9397-08002B2CF9AE}" pid="3" name="KSOProductBuildVer">
    <vt:lpwstr>1033-12.2.0.23155</vt:lpwstr>
  </property>
</Properties>
</file>