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E THI BACH MAI\CAP NHAT HO SO GIAI QUYET- TTHCC\THONG BAO NHA O TUONG LAI\2025\CTY DB\dot 2 - 729 can\"/>
    </mc:Choice>
  </mc:AlternateContent>
  <bookViews>
    <workbookView xWindow="-105" yWindow="-105" windowWidth="19395" windowHeight="11475" activeTab="1"/>
  </bookViews>
  <sheets>
    <sheet name="DANHSACH" sheetId="1" r:id="rId1"/>
    <sheet name="DANHSACH (2)" sheetId="3" r:id="rId2"/>
  </sheets>
  <definedNames>
    <definedName name="_xlnm._FilterDatabase" localSheetId="0" hidden="1">DANHSACH!$A$5:$N$14</definedName>
    <definedName name="_xlnm._FilterDatabase" localSheetId="1" hidden="1">'DANHSACH (2)'!$A$7:$N$10</definedName>
    <definedName name="_xlnm.Print_Area" localSheetId="0">DANHSACH!$A$1:$N$339</definedName>
    <definedName name="_xlnm.Print_Area" localSheetId="1">'DANHSACH (2)'!$A$1:$N$795</definedName>
    <definedName name="_xlnm.Print_Titles" localSheetId="0">DANHSACH!$4:$4</definedName>
    <definedName name="_xlnm.Print_Titles" localSheetId="1">'DANHSACH (2)'!$4:$4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7" i="3" l="1"/>
  <c r="B207" i="3"/>
  <c r="H5" i="3"/>
  <c r="G5" i="3"/>
  <c r="B5" i="3"/>
  <c r="A661" i="3"/>
  <c r="A662" i="3"/>
  <c r="A663" i="3"/>
  <c r="A664" i="3" s="1"/>
  <c r="A665" i="3" s="1"/>
  <c r="A666" i="3" s="1"/>
  <c r="A667" i="3" s="1"/>
  <c r="A668" i="3" s="1"/>
  <c r="A669" i="3" s="1"/>
  <c r="A670" i="3" s="1"/>
  <c r="A671" i="3" s="1"/>
  <c r="A672" i="3" s="1"/>
  <c r="A673" i="3" s="1"/>
  <c r="A674" i="3" s="1"/>
  <c r="A675" i="3" s="1"/>
  <c r="A676" i="3" s="1"/>
  <c r="H8" i="3"/>
  <c r="G8" i="3"/>
  <c r="M791" i="3" l="1"/>
  <c r="K791" i="3"/>
  <c r="M790" i="3"/>
  <c r="K790" i="3"/>
  <c r="M789" i="3"/>
  <c r="K789" i="3"/>
  <c r="M788" i="3"/>
  <c r="K788" i="3"/>
  <c r="M787" i="3"/>
  <c r="K787" i="3"/>
  <c r="M786" i="3"/>
  <c r="K786" i="3"/>
  <c r="A786" i="3"/>
  <c r="A787" i="3" s="1"/>
  <c r="M785" i="3"/>
  <c r="K785" i="3"/>
  <c r="H784" i="3"/>
  <c r="G784" i="3"/>
  <c r="M783" i="3"/>
  <c r="K783" i="3"/>
  <c r="M782" i="3"/>
  <c r="K782" i="3"/>
  <c r="A782" i="3"/>
  <c r="A783" i="3" s="1"/>
  <c r="M781" i="3"/>
  <c r="K781" i="3"/>
  <c r="H780" i="3"/>
  <c r="G780" i="3"/>
  <c r="M779" i="3"/>
  <c r="K779" i="3"/>
  <c r="M778" i="3"/>
  <c r="K778" i="3"/>
  <c r="M777" i="3"/>
  <c r="K777" i="3"/>
  <c r="M776" i="3"/>
  <c r="K776" i="3"/>
  <c r="M775" i="3"/>
  <c r="K775" i="3"/>
  <c r="M774" i="3"/>
  <c r="K774" i="3"/>
  <c r="M773" i="3"/>
  <c r="K773" i="3"/>
  <c r="A773" i="3"/>
  <c r="A774" i="3" s="1"/>
  <c r="A775" i="3" s="1"/>
  <c r="A776" i="3" s="1"/>
  <c r="A777" i="3" s="1"/>
  <c r="A778" i="3" s="1"/>
  <c r="A779" i="3" s="1"/>
  <c r="M772" i="3"/>
  <c r="K772" i="3"/>
  <c r="H771" i="3"/>
  <c r="G771" i="3"/>
  <c r="M770" i="3"/>
  <c r="K770" i="3"/>
  <c r="H769" i="3"/>
  <c r="G769" i="3"/>
  <c r="B769" i="3"/>
  <c r="M768" i="3"/>
  <c r="K768" i="3"/>
  <c r="M767" i="3"/>
  <c r="K767" i="3"/>
  <c r="M766" i="3"/>
  <c r="K766" i="3"/>
  <c r="M765" i="3"/>
  <c r="K765" i="3"/>
  <c r="M764" i="3"/>
  <c r="K764" i="3"/>
  <c r="M763" i="3"/>
  <c r="K763" i="3"/>
  <c r="M762" i="3"/>
  <c r="K762" i="3"/>
  <c r="M761" i="3"/>
  <c r="K761" i="3"/>
  <c r="M760" i="3"/>
  <c r="K760" i="3"/>
  <c r="A760" i="3"/>
  <c r="A761" i="3" s="1"/>
  <c r="A762" i="3" s="1"/>
  <c r="A763" i="3" s="1"/>
  <c r="A764" i="3" s="1"/>
  <c r="A765" i="3" s="1"/>
  <c r="A766" i="3" s="1"/>
  <c r="A767" i="3" s="1"/>
  <c r="A768" i="3" s="1"/>
  <c r="M759" i="3"/>
  <c r="K759" i="3"/>
  <c r="H758" i="3"/>
  <c r="G758" i="3"/>
  <c r="M757" i="3"/>
  <c r="K757" i="3"/>
  <c r="M756" i="3"/>
  <c r="K756" i="3"/>
  <c r="M755" i="3"/>
  <c r="K755" i="3"/>
  <c r="M754" i="3"/>
  <c r="K754" i="3"/>
  <c r="M753" i="3"/>
  <c r="K753" i="3"/>
  <c r="M752" i="3"/>
  <c r="K752" i="3"/>
  <c r="M751" i="3"/>
  <c r="K751" i="3"/>
  <c r="M750" i="3"/>
  <c r="K750" i="3"/>
  <c r="M749" i="3"/>
  <c r="K749" i="3"/>
  <c r="M748" i="3"/>
  <c r="K748" i="3"/>
  <c r="M747" i="3"/>
  <c r="K747" i="3"/>
  <c r="M746" i="3"/>
  <c r="K746" i="3"/>
  <c r="M745" i="3"/>
  <c r="K745" i="3"/>
  <c r="M744" i="3"/>
  <c r="K744" i="3"/>
  <c r="M743" i="3"/>
  <c r="K743" i="3"/>
  <c r="M742" i="3"/>
  <c r="K742" i="3"/>
  <c r="M741" i="3"/>
  <c r="K741" i="3"/>
  <c r="M740" i="3"/>
  <c r="K740" i="3"/>
  <c r="M739" i="3"/>
  <c r="K739" i="3"/>
  <c r="M738" i="3"/>
  <c r="K738" i="3"/>
  <c r="M737" i="3"/>
  <c r="K737" i="3"/>
  <c r="M736" i="3"/>
  <c r="K736" i="3"/>
  <c r="M735" i="3"/>
  <c r="K735" i="3"/>
  <c r="M734" i="3"/>
  <c r="K734" i="3"/>
  <c r="M733" i="3"/>
  <c r="K733" i="3"/>
  <c r="M732" i="3"/>
  <c r="K732" i="3"/>
  <c r="M731" i="3"/>
  <c r="K731" i="3"/>
  <c r="M730" i="3"/>
  <c r="K730" i="3"/>
  <c r="M729" i="3"/>
  <c r="K729" i="3"/>
  <c r="M728" i="3"/>
  <c r="K728" i="3"/>
  <c r="M727" i="3"/>
  <c r="K727" i="3"/>
  <c r="M726" i="3"/>
  <c r="K726" i="3"/>
  <c r="M725" i="3"/>
  <c r="K725" i="3"/>
  <c r="A725" i="3"/>
  <c r="A726" i="3" s="1"/>
  <c r="M724" i="3"/>
  <c r="K724" i="3"/>
  <c r="H723" i="3"/>
  <c r="G723" i="3"/>
  <c r="M722" i="3"/>
  <c r="K722" i="3"/>
  <c r="M721" i="3"/>
  <c r="K721" i="3"/>
  <c r="M720" i="3"/>
  <c r="K720" i="3"/>
  <c r="M719" i="3"/>
  <c r="K719" i="3"/>
  <c r="M718" i="3"/>
  <c r="K718" i="3"/>
  <c r="M717" i="3"/>
  <c r="K717" i="3"/>
  <c r="M716" i="3"/>
  <c r="K716" i="3"/>
  <c r="M715" i="3"/>
  <c r="K715" i="3"/>
  <c r="M714" i="3"/>
  <c r="K714" i="3"/>
  <c r="M713" i="3"/>
  <c r="K713" i="3"/>
  <c r="M712" i="3"/>
  <c r="K712" i="3"/>
  <c r="A712" i="3"/>
  <c r="A713" i="3" s="1"/>
  <c r="A714" i="3" s="1"/>
  <c r="A715" i="3" s="1"/>
  <c r="A716" i="3" s="1"/>
  <c r="A717" i="3" s="1"/>
  <c r="A718" i="3" s="1"/>
  <c r="A719" i="3" s="1"/>
  <c r="A720" i="3" s="1"/>
  <c r="A721" i="3" s="1"/>
  <c r="A722" i="3" s="1"/>
  <c r="M711" i="3"/>
  <c r="K711" i="3"/>
  <c r="H710" i="3"/>
  <c r="G710" i="3"/>
  <c r="M709" i="3"/>
  <c r="K709" i="3"/>
  <c r="M708" i="3"/>
  <c r="K708" i="3"/>
  <c r="M707" i="3"/>
  <c r="K707" i="3"/>
  <c r="M706" i="3"/>
  <c r="K706" i="3"/>
  <c r="M705" i="3"/>
  <c r="K705" i="3"/>
  <c r="M704" i="3"/>
  <c r="K704" i="3"/>
  <c r="M703" i="3"/>
  <c r="K703" i="3"/>
  <c r="A703" i="3"/>
  <c r="A704" i="3" s="1"/>
  <c r="A705" i="3" s="1"/>
  <c r="A706" i="3" s="1"/>
  <c r="A707" i="3" s="1"/>
  <c r="A708" i="3" s="1"/>
  <c r="A709" i="3" s="1"/>
  <c r="M702" i="3"/>
  <c r="K702" i="3"/>
  <c r="H701" i="3"/>
  <c r="G701" i="3"/>
  <c r="M700" i="3"/>
  <c r="K700" i="3"/>
  <c r="M699" i="3"/>
  <c r="K699" i="3"/>
  <c r="M698" i="3"/>
  <c r="K698" i="3"/>
  <c r="M697" i="3"/>
  <c r="K697" i="3"/>
  <c r="M696" i="3"/>
  <c r="K696" i="3"/>
  <c r="M695" i="3"/>
  <c r="K695" i="3"/>
  <c r="M694" i="3"/>
  <c r="K694" i="3"/>
  <c r="M693" i="3"/>
  <c r="K693" i="3"/>
  <c r="M692" i="3"/>
  <c r="K692" i="3"/>
  <c r="M691" i="3"/>
  <c r="K691" i="3"/>
  <c r="M690" i="3"/>
  <c r="K690" i="3"/>
  <c r="A690" i="3"/>
  <c r="A691" i="3" s="1"/>
  <c r="A692" i="3" s="1"/>
  <c r="A693" i="3" s="1"/>
  <c r="M689" i="3"/>
  <c r="K689" i="3"/>
  <c r="H688" i="3"/>
  <c r="G688" i="3"/>
  <c r="M687" i="3"/>
  <c r="K687" i="3"/>
  <c r="M686" i="3"/>
  <c r="K686" i="3"/>
  <c r="M685" i="3"/>
  <c r="K685" i="3"/>
  <c r="M684" i="3"/>
  <c r="K684" i="3"/>
  <c r="M683" i="3"/>
  <c r="K683" i="3"/>
  <c r="M682" i="3"/>
  <c r="K682" i="3"/>
  <c r="M681" i="3"/>
  <c r="K681" i="3"/>
  <c r="M680" i="3"/>
  <c r="K680" i="3"/>
  <c r="M679" i="3"/>
  <c r="K679" i="3"/>
  <c r="A679" i="3"/>
  <c r="A680" i="3" s="1"/>
  <c r="A681" i="3" s="1"/>
  <c r="A682" i="3" s="1"/>
  <c r="A683" i="3" s="1"/>
  <c r="A684" i="3" s="1"/>
  <c r="A685" i="3" s="1"/>
  <c r="A686" i="3" s="1"/>
  <c r="A687" i="3" s="1"/>
  <c r="M678" i="3"/>
  <c r="K678" i="3"/>
  <c r="H677" i="3"/>
  <c r="G677" i="3"/>
  <c r="M676" i="3"/>
  <c r="K676" i="3"/>
  <c r="M675" i="3"/>
  <c r="K675" i="3"/>
  <c r="M674" i="3"/>
  <c r="K674" i="3"/>
  <c r="M673" i="3"/>
  <c r="K673" i="3"/>
  <c r="M672" i="3"/>
  <c r="K672" i="3"/>
  <c r="M671" i="3"/>
  <c r="K671" i="3"/>
  <c r="M670" i="3"/>
  <c r="K670" i="3"/>
  <c r="M669" i="3"/>
  <c r="K669" i="3"/>
  <c r="M668" i="3"/>
  <c r="K668" i="3"/>
  <c r="M667" i="3"/>
  <c r="K667" i="3"/>
  <c r="M666" i="3"/>
  <c r="K666" i="3"/>
  <c r="M665" i="3"/>
  <c r="K665" i="3"/>
  <c r="M664" i="3"/>
  <c r="K664" i="3"/>
  <c r="M663" i="3"/>
  <c r="K663" i="3"/>
  <c r="M662" i="3"/>
  <c r="K662" i="3"/>
  <c r="M661" i="3"/>
  <c r="K661" i="3"/>
  <c r="M660" i="3"/>
  <c r="K660" i="3"/>
  <c r="A660" i="3"/>
  <c r="M659" i="3"/>
  <c r="K659" i="3"/>
  <c r="H658" i="3"/>
  <c r="G658" i="3"/>
  <c r="M657" i="3"/>
  <c r="K657" i="3"/>
  <c r="M656" i="3"/>
  <c r="K656" i="3"/>
  <c r="M655" i="3"/>
  <c r="K655" i="3"/>
  <c r="M654" i="3"/>
  <c r="K654" i="3"/>
  <c r="M653" i="3"/>
  <c r="K653" i="3"/>
  <c r="M652" i="3"/>
  <c r="K652" i="3"/>
  <c r="M651" i="3"/>
  <c r="K651" i="3"/>
  <c r="M650" i="3"/>
  <c r="K650" i="3"/>
  <c r="M649" i="3"/>
  <c r="K649" i="3"/>
  <c r="M648" i="3"/>
  <c r="K648" i="3"/>
  <c r="M647" i="3"/>
  <c r="K647" i="3"/>
  <c r="A647" i="3"/>
  <c r="A648" i="3" s="1"/>
  <c r="A649" i="3" s="1"/>
  <c r="A650" i="3" s="1"/>
  <c r="A651" i="3" s="1"/>
  <c r="M646" i="3"/>
  <c r="K646" i="3"/>
  <c r="H645" i="3"/>
  <c r="G645" i="3"/>
  <c r="M644" i="3"/>
  <c r="K644" i="3"/>
  <c r="M643" i="3"/>
  <c r="K643" i="3"/>
  <c r="M642" i="3"/>
  <c r="K642" i="3"/>
  <c r="M641" i="3"/>
  <c r="K641" i="3"/>
  <c r="M640" i="3"/>
  <c r="K640" i="3"/>
  <c r="M639" i="3"/>
  <c r="K639" i="3"/>
  <c r="M638" i="3"/>
  <c r="K638" i="3"/>
  <c r="M637" i="3"/>
  <c r="K637" i="3"/>
  <c r="M636" i="3"/>
  <c r="K636" i="3"/>
  <c r="M635" i="3"/>
  <c r="K635" i="3"/>
  <c r="M634" i="3"/>
  <c r="K634" i="3"/>
  <c r="M633" i="3"/>
  <c r="K633" i="3"/>
  <c r="M632" i="3"/>
  <c r="K632" i="3"/>
  <c r="M631" i="3"/>
  <c r="K631" i="3"/>
  <c r="M630" i="3"/>
  <c r="K630" i="3"/>
  <c r="M629" i="3"/>
  <c r="K629" i="3"/>
  <c r="A629" i="3"/>
  <c r="M628" i="3"/>
  <c r="K628" i="3"/>
  <c r="H627" i="3"/>
  <c r="G627" i="3"/>
  <c r="M626" i="3"/>
  <c r="K626" i="3"/>
  <c r="A626" i="3"/>
  <c r="B624" i="3" s="1"/>
  <c r="M625" i="3"/>
  <c r="K625" i="3"/>
  <c r="H624" i="3"/>
  <c r="G624" i="3"/>
  <c r="M623" i="3"/>
  <c r="K623" i="3"/>
  <c r="M622" i="3"/>
  <c r="K622" i="3"/>
  <c r="M621" i="3"/>
  <c r="K621" i="3"/>
  <c r="M620" i="3"/>
  <c r="K620" i="3"/>
  <c r="M619" i="3"/>
  <c r="K619" i="3"/>
  <c r="M618" i="3"/>
  <c r="K618" i="3"/>
  <c r="M617" i="3"/>
  <c r="K617" i="3"/>
  <c r="M616" i="3"/>
  <c r="K616" i="3"/>
  <c r="M615" i="3"/>
  <c r="K615" i="3"/>
  <c r="M614" i="3"/>
  <c r="K614" i="3"/>
  <c r="M613" i="3"/>
  <c r="K613" i="3"/>
  <c r="M612" i="3"/>
  <c r="K612" i="3"/>
  <c r="M611" i="3"/>
  <c r="K611" i="3"/>
  <c r="M610" i="3"/>
  <c r="K610" i="3"/>
  <c r="M609" i="3"/>
  <c r="K609" i="3"/>
  <c r="M608" i="3"/>
  <c r="K608" i="3"/>
  <c r="M607" i="3"/>
  <c r="K607" i="3"/>
  <c r="M606" i="3"/>
  <c r="K606" i="3"/>
  <c r="M605" i="3"/>
  <c r="K605" i="3"/>
  <c r="M604" i="3"/>
  <c r="K604" i="3"/>
  <c r="M603" i="3"/>
  <c r="K603" i="3"/>
  <c r="M602" i="3"/>
  <c r="K602" i="3"/>
  <c r="A602" i="3"/>
  <c r="M601" i="3"/>
  <c r="K601" i="3"/>
  <c r="H600" i="3"/>
  <c r="G600" i="3"/>
  <c r="M599" i="3"/>
  <c r="K599" i="3"/>
  <c r="M598" i="3"/>
  <c r="K598" i="3"/>
  <c r="M597" i="3"/>
  <c r="K597" i="3"/>
  <c r="M596" i="3"/>
  <c r="K596" i="3"/>
  <c r="M595" i="3"/>
  <c r="K595" i="3"/>
  <c r="M594" i="3"/>
  <c r="K594" i="3"/>
  <c r="M593" i="3"/>
  <c r="K593" i="3"/>
  <c r="M592" i="3"/>
  <c r="K592" i="3"/>
  <c r="M591" i="3"/>
  <c r="K591" i="3"/>
  <c r="M590" i="3"/>
  <c r="K590" i="3"/>
  <c r="M589" i="3"/>
  <c r="K589" i="3"/>
  <c r="M588" i="3"/>
  <c r="K588" i="3"/>
  <c r="M587" i="3"/>
  <c r="K587" i="3"/>
  <c r="M586" i="3"/>
  <c r="K586" i="3"/>
  <c r="M585" i="3"/>
  <c r="K585" i="3"/>
  <c r="M584" i="3"/>
  <c r="K584" i="3"/>
  <c r="M583" i="3"/>
  <c r="K583" i="3"/>
  <c r="M582" i="3"/>
  <c r="K582" i="3"/>
  <c r="M581" i="3"/>
  <c r="K581" i="3"/>
  <c r="M580" i="3"/>
  <c r="K580" i="3"/>
  <c r="A580" i="3"/>
  <c r="M579" i="3"/>
  <c r="K579" i="3"/>
  <c r="H578" i="3"/>
  <c r="G578" i="3"/>
  <c r="M577" i="3"/>
  <c r="K577" i="3"/>
  <c r="M576" i="3"/>
  <c r="K576" i="3"/>
  <c r="M575" i="3"/>
  <c r="K575" i="3"/>
  <c r="M574" i="3"/>
  <c r="K574" i="3"/>
  <c r="M573" i="3"/>
  <c r="K573" i="3"/>
  <c r="M572" i="3"/>
  <c r="K572" i="3"/>
  <c r="M571" i="3"/>
  <c r="K571" i="3"/>
  <c r="M570" i="3"/>
  <c r="K570" i="3"/>
  <c r="M569" i="3"/>
  <c r="K569" i="3"/>
  <c r="M568" i="3"/>
  <c r="K568" i="3"/>
  <c r="M567" i="3"/>
  <c r="K567" i="3"/>
  <c r="M566" i="3"/>
  <c r="K566" i="3"/>
  <c r="M565" i="3"/>
  <c r="K565" i="3"/>
  <c r="M564" i="3"/>
  <c r="K564" i="3"/>
  <c r="M563" i="3"/>
  <c r="K563" i="3"/>
  <c r="M562" i="3"/>
  <c r="K562" i="3"/>
  <c r="M561" i="3"/>
  <c r="K561" i="3"/>
  <c r="M560" i="3"/>
  <c r="K560" i="3"/>
  <c r="M559" i="3"/>
  <c r="K559" i="3"/>
  <c r="M558" i="3"/>
  <c r="K558" i="3"/>
  <c r="M557" i="3"/>
  <c r="K557" i="3"/>
  <c r="M556" i="3"/>
  <c r="K556" i="3"/>
  <c r="M555" i="3"/>
  <c r="K555" i="3"/>
  <c r="M554" i="3"/>
  <c r="K554" i="3"/>
  <c r="M553" i="3"/>
  <c r="K553" i="3"/>
  <c r="M552" i="3"/>
  <c r="K552" i="3"/>
  <c r="M551" i="3"/>
  <c r="K551" i="3"/>
  <c r="M550" i="3"/>
  <c r="K550" i="3"/>
  <c r="M549" i="3"/>
  <c r="K549" i="3"/>
  <c r="M548" i="3"/>
  <c r="K548" i="3"/>
  <c r="M547" i="3"/>
  <c r="K547" i="3"/>
  <c r="M546" i="3"/>
  <c r="K546" i="3"/>
  <c r="M545" i="3"/>
  <c r="K545" i="3"/>
  <c r="M544" i="3"/>
  <c r="K544" i="3"/>
  <c r="M543" i="3"/>
  <c r="K543" i="3"/>
  <c r="M542" i="3"/>
  <c r="K542" i="3"/>
  <c r="M541" i="3"/>
  <c r="K541" i="3"/>
  <c r="M540" i="3"/>
  <c r="K540" i="3"/>
  <c r="M539" i="3"/>
  <c r="K539" i="3"/>
  <c r="M538" i="3"/>
  <c r="K538" i="3"/>
  <c r="M537" i="3"/>
  <c r="K537" i="3"/>
  <c r="M536" i="3"/>
  <c r="K536" i="3"/>
  <c r="M535" i="3"/>
  <c r="K535" i="3"/>
  <c r="M534" i="3"/>
  <c r="K534" i="3"/>
  <c r="M533" i="3"/>
  <c r="K533" i="3"/>
  <c r="M532" i="3"/>
  <c r="K532" i="3"/>
  <c r="M531" i="3"/>
  <c r="K531" i="3"/>
  <c r="M530" i="3"/>
  <c r="K530" i="3"/>
  <c r="M529" i="3"/>
  <c r="K529" i="3"/>
  <c r="M528" i="3"/>
  <c r="K528" i="3"/>
  <c r="M527" i="3"/>
  <c r="K527" i="3"/>
  <c r="M526" i="3"/>
  <c r="K526" i="3"/>
  <c r="M525" i="3"/>
  <c r="K525" i="3"/>
  <c r="M524" i="3"/>
  <c r="K524" i="3"/>
  <c r="M523" i="3"/>
  <c r="K523" i="3"/>
  <c r="M522" i="3"/>
  <c r="K522" i="3"/>
  <c r="M521" i="3"/>
  <c r="K521" i="3"/>
  <c r="M520" i="3"/>
  <c r="K520" i="3"/>
  <c r="M519" i="3"/>
  <c r="K519" i="3"/>
  <c r="A519" i="3"/>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M518" i="3"/>
  <c r="K518" i="3"/>
  <c r="H517" i="3"/>
  <c r="G517" i="3"/>
  <c r="M516" i="3"/>
  <c r="K516" i="3"/>
  <c r="M515" i="3"/>
  <c r="K515" i="3"/>
  <c r="M514" i="3"/>
  <c r="K514" i="3"/>
  <c r="M513" i="3"/>
  <c r="K513" i="3"/>
  <c r="M512" i="3"/>
  <c r="K512" i="3"/>
  <c r="M511" i="3"/>
  <c r="K511" i="3"/>
  <c r="A511" i="3"/>
  <c r="A512" i="3" s="1"/>
  <c r="M510" i="3"/>
  <c r="K510" i="3"/>
  <c r="H509" i="3"/>
  <c r="G509" i="3"/>
  <c r="M508" i="3"/>
  <c r="K508" i="3"/>
  <c r="M507" i="3"/>
  <c r="K507" i="3"/>
  <c r="M506" i="3"/>
  <c r="K506" i="3"/>
  <c r="M505" i="3"/>
  <c r="K505" i="3"/>
  <c r="M504" i="3"/>
  <c r="K504" i="3"/>
  <c r="M503" i="3"/>
  <c r="K503" i="3"/>
  <c r="A503" i="3"/>
  <c r="A504" i="3" s="1"/>
  <c r="A505" i="3" s="1"/>
  <c r="A506" i="3" s="1"/>
  <c r="M502" i="3"/>
  <c r="K502" i="3"/>
  <c r="H501" i="3"/>
  <c r="G501" i="3"/>
  <c r="M500" i="3"/>
  <c r="K500" i="3"/>
  <c r="M499" i="3"/>
  <c r="K499" i="3"/>
  <c r="M498" i="3"/>
  <c r="K498" i="3"/>
  <c r="M497" i="3"/>
  <c r="K497" i="3"/>
  <c r="M496" i="3"/>
  <c r="K496" i="3"/>
  <c r="M495" i="3"/>
  <c r="K495" i="3"/>
  <c r="A495" i="3"/>
  <c r="M494" i="3"/>
  <c r="K494" i="3"/>
  <c r="H493" i="3"/>
  <c r="G493" i="3"/>
  <c r="M492" i="3"/>
  <c r="K492" i="3"/>
  <c r="M491" i="3"/>
  <c r="K491" i="3"/>
  <c r="M490" i="3"/>
  <c r="K490" i="3"/>
  <c r="M489" i="3"/>
  <c r="K489" i="3"/>
  <c r="M488" i="3"/>
  <c r="K488" i="3"/>
  <c r="M487" i="3"/>
  <c r="K487" i="3"/>
  <c r="M486" i="3"/>
  <c r="K486" i="3"/>
  <c r="M485" i="3"/>
  <c r="K485" i="3"/>
  <c r="M484" i="3"/>
  <c r="K484" i="3"/>
  <c r="A484" i="3"/>
  <c r="M483" i="3"/>
  <c r="K483" i="3"/>
  <c r="H482" i="3"/>
  <c r="G482" i="3"/>
  <c r="M481" i="3"/>
  <c r="K481" i="3"/>
  <c r="A481" i="3"/>
  <c r="B479" i="3" s="1"/>
  <c r="M480" i="3"/>
  <c r="K480" i="3"/>
  <c r="H479" i="3"/>
  <c r="G479" i="3"/>
  <c r="M478" i="3"/>
  <c r="K478" i="3"/>
  <c r="M477" i="3"/>
  <c r="K477" i="3"/>
  <c r="M476" i="3"/>
  <c r="K476" i="3"/>
  <c r="M475" i="3"/>
  <c r="K475" i="3"/>
  <c r="M474" i="3"/>
  <c r="K474" i="3"/>
  <c r="M473" i="3"/>
  <c r="K473" i="3"/>
  <c r="M472" i="3"/>
  <c r="K472" i="3"/>
  <c r="M471" i="3"/>
  <c r="K471" i="3"/>
  <c r="M470" i="3"/>
  <c r="K470" i="3"/>
  <c r="M469" i="3"/>
  <c r="K469" i="3"/>
  <c r="M468" i="3"/>
  <c r="K468" i="3"/>
  <c r="M467" i="3"/>
  <c r="K467" i="3"/>
  <c r="M466" i="3"/>
  <c r="K466" i="3"/>
  <c r="M465" i="3"/>
  <c r="K465" i="3"/>
  <c r="M464" i="3"/>
  <c r="K464" i="3"/>
  <c r="M463" i="3"/>
  <c r="K463" i="3"/>
  <c r="M462" i="3"/>
  <c r="K462" i="3"/>
  <c r="M461" i="3"/>
  <c r="K461" i="3"/>
  <c r="M460" i="3"/>
  <c r="K460" i="3"/>
  <c r="A460" i="3"/>
  <c r="A461" i="3" s="1"/>
  <c r="A462" i="3" s="1"/>
  <c r="A463" i="3" s="1"/>
  <c r="A464" i="3" s="1"/>
  <c r="A465" i="3" s="1"/>
  <c r="A466" i="3" s="1"/>
  <c r="A467" i="3" s="1"/>
  <c r="A468" i="3" s="1"/>
  <c r="A469" i="3" s="1"/>
  <c r="A470" i="3" s="1"/>
  <c r="A471" i="3" s="1"/>
  <c r="A472" i="3" s="1"/>
  <c r="A473" i="3" s="1"/>
  <c r="A474" i="3" s="1"/>
  <c r="A475" i="3" s="1"/>
  <c r="A476" i="3" s="1"/>
  <c r="A477" i="3" s="1"/>
  <c r="A478" i="3" s="1"/>
  <c r="M459" i="3"/>
  <c r="K459" i="3"/>
  <c r="H458" i="3"/>
  <c r="G458" i="3"/>
  <c r="M457" i="3"/>
  <c r="K457" i="3"/>
  <c r="M456" i="3"/>
  <c r="K456" i="3"/>
  <c r="M455" i="3"/>
  <c r="K455" i="3"/>
  <c r="M454" i="3"/>
  <c r="K454" i="3"/>
  <c r="M453" i="3"/>
  <c r="K453" i="3"/>
  <c r="M452" i="3"/>
  <c r="K452" i="3"/>
  <c r="M451" i="3"/>
  <c r="K451" i="3"/>
  <c r="M450" i="3"/>
  <c r="K450" i="3"/>
  <c r="M449" i="3"/>
  <c r="K449" i="3"/>
  <c r="M448" i="3"/>
  <c r="K448" i="3"/>
  <c r="M447" i="3"/>
  <c r="K447" i="3"/>
  <c r="M446" i="3"/>
  <c r="K446" i="3"/>
  <c r="M445" i="3"/>
  <c r="K445" i="3"/>
  <c r="M444" i="3"/>
  <c r="K444" i="3"/>
  <c r="M443" i="3"/>
  <c r="K443" i="3"/>
  <c r="M442" i="3"/>
  <c r="K442" i="3"/>
  <c r="M441" i="3"/>
  <c r="K441" i="3"/>
  <c r="M440" i="3"/>
  <c r="K440" i="3"/>
  <c r="M439" i="3"/>
  <c r="K439" i="3"/>
  <c r="A439" i="3"/>
  <c r="A440" i="3" s="1"/>
  <c r="M438" i="3"/>
  <c r="K438" i="3"/>
  <c r="H437" i="3"/>
  <c r="G437" i="3"/>
  <c r="M436" i="3"/>
  <c r="K436" i="3"/>
  <c r="M435" i="3"/>
  <c r="K435" i="3"/>
  <c r="M434" i="3"/>
  <c r="K434" i="3"/>
  <c r="M433" i="3"/>
  <c r="K433" i="3"/>
  <c r="M432" i="3"/>
  <c r="K432" i="3"/>
  <c r="M431" i="3"/>
  <c r="K431" i="3"/>
  <c r="M430" i="3"/>
  <c r="K430" i="3"/>
  <c r="M429" i="3"/>
  <c r="K429" i="3"/>
  <c r="M428" i="3"/>
  <c r="K428" i="3"/>
  <c r="M427" i="3"/>
  <c r="K427" i="3"/>
  <c r="M426" i="3"/>
  <c r="K426" i="3"/>
  <c r="M425" i="3"/>
  <c r="K425" i="3"/>
  <c r="M424" i="3"/>
  <c r="K424" i="3"/>
  <c r="M423" i="3"/>
  <c r="K423" i="3"/>
  <c r="M422" i="3"/>
  <c r="K422" i="3"/>
  <c r="A422" i="3"/>
  <c r="A423" i="3" s="1"/>
  <c r="A424" i="3" s="1"/>
  <c r="A425" i="3" s="1"/>
  <c r="A426" i="3" s="1"/>
  <c r="A427" i="3" s="1"/>
  <c r="A428" i="3" s="1"/>
  <c r="A429" i="3" s="1"/>
  <c r="A430" i="3" s="1"/>
  <c r="A431" i="3" s="1"/>
  <c r="A432" i="3" s="1"/>
  <c r="A433" i="3" s="1"/>
  <c r="A434" i="3" s="1"/>
  <c r="A435" i="3" s="1"/>
  <c r="A436" i="3" s="1"/>
  <c r="M421" i="3"/>
  <c r="K421" i="3"/>
  <c r="H420" i="3"/>
  <c r="G420" i="3"/>
  <c r="M419" i="3"/>
  <c r="K419" i="3"/>
  <c r="M418" i="3"/>
  <c r="K418" i="3"/>
  <c r="M417" i="3"/>
  <c r="K417" i="3"/>
  <c r="M416" i="3"/>
  <c r="K416" i="3"/>
  <c r="M415" i="3"/>
  <c r="K415" i="3"/>
  <c r="M414" i="3"/>
  <c r="K414" i="3"/>
  <c r="M413" i="3"/>
  <c r="K413" i="3"/>
  <c r="M412" i="3"/>
  <c r="K412" i="3"/>
  <c r="M411" i="3"/>
  <c r="K411" i="3"/>
  <c r="M410" i="3"/>
  <c r="K410" i="3"/>
  <c r="M409" i="3"/>
  <c r="K409" i="3"/>
  <c r="M408" i="3"/>
  <c r="K408" i="3"/>
  <c r="M407" i="3"/>
  <c r="K407" i="3"/>
  <c r="M406" i="3"/>
  <c r="K406" i="3"/>
  <c r="M405" i="3"/>
  <c r="K405" i="3"/>
  <c r="M404" i="3"/>
  <c r="K404" i="3"/>
  <c r="M403" i="3"/>
  <c r="K403" i="3"/>
  <c r="M402" i="3"/>
  <c r="K402" i="3"/>
  <c r="A402" i="3"/>
  <c r="A403" i="3" s="1"/>
  <c r="M401" i="3"/>
  <c r="K401" i="3"/>
  <c r="H400" i="3"/>
  <c r="G400" i="3"/>
  <c r="M399" i="3"/>
  <c r="K399" i="3"/>
  <c r="M398" i="3"/>
  <c r="K398" i="3"/>
  <c r="M397" i="3"/>
  <c r="K397" i="3"/>
  <c r="M396" i="3"/>
  <c r="K396" i="3"/>
  <c r="M395" i="3"/>
  <c r="K395" i="3"/>
  <c r="M394" i="3"/>
  <c r="K394" i="3"/>
  <c r="A394" i="3"/>
  <c r="A395" i="3" s="1"/>
  <c r="A396" i="3" s="1"/>
  <c r="A397" i="3" s="1"/>
  <c r="M393" i="3"/>
  <c r="K393" i="3"/>
  <c r="H392" i="3"/>
  <c r="G392" i="3"/>
  <c r="M391" i="3"/>
  <c r="K391" i="3"/>
  <c r="M390" i="3"/>
  <c r="K390" i="3"/>
  <c r="M389" i="3"/>
  <c r="K389" i="3"/>
  <c r="M388" i="3"/>
  <c r="K388" i="3"/>
  <c r="M387" i="3"/>
  <c r="K387" i="3"/>
  <c r="M386" i="3"/>
  <c r="K386" i="3"/>
  <c r="A386" i="3"/>
  <c r="A387" i="3" s="1"/>
  <c r="A388" i="3" s="1"/>
  <c r="A389" i="3" s="1"/>
  <c r="A390" i="3" s="1"/>
  <c r="A391" i="3" s="1"/>
  <c r="M385" i="3"/>
  <c r="K385" i="3"/>
  <c r="H384" i="3"/>
  <c r="G384" i="3"/>
  <c r="M383" i="3"/>
  <c r="K383" i="3"/>
  <c r="M382" i="3"/>
  <c r="K382" i="3"/>
  <c r="M381" i="3"/>
  <c r="K381" i="3"/>
  <c r="M380" i="3"/>
  <c r="K380" i="3"/>
  <c r="M379" i="3"/>
  <c r="K379" i="3"/>
  <c r="M378" i="3"/>
  <c r="K378" i="3"/>
  <c r="M377" i="3"/>
  <c r="K377" i="3"/>
  <c r="M376" i="3"/>
  <c r="K376" i="3"/>
  <c r="M375" i="3"/>
  <c r="K375" i="3"/>
  <c r="M374" i="3"/>
  <c r="K374" i="3"/>
  <c r="M373" i="3"/>
  <c r="K373" i="3"/>
  <c r="M372" i="3"/>
  <c r="K372" i="3"/>
  <c r="M371" i="3"/>
  <c r="K371" i="3"/>
  <c r="M370" i="3"/>
  <c r="K370" i="3"/>
  <c r="M369" i="3"/>
  <c r="K369" i="3"/>
  <c r="M368" i="3"/>
  <c r="K368" i="3"/>
  <c r="M367" i="3"/>
  <c r="K367" i="3"/>
  <c r="M366" i="3"/>
  <c r="K366" i="3"/>
  <c r="M365" i="3"/>
  <c r="K365" i="3"/>
  <c r="M364" i="3"/>
  <c r="K364" i="3"/>
  <c r="M363" i="3"/>
  <c r="K363" i="3"/>
  <c r="M362" i="3"/>
  <c r="K362" i="3"/>
  <c r="M361" i="3"/>
  <c r="K361" i="3"/>
  <c r="M360" i="3"/>
  <c r="K360" i="3"/>
  <c r="M359" i="3"/>
  <c r="K359" i="3"/>
  <c r="M358" i="3"/>
  <c r="K358" i="3"/>
  <c r="M357" i="3"/>
  <c r="K357" i="3"/>
  <c r="A357" i="3"/>
  <c r="A358" i="3" s="1"/>
  <c r="A359" i="3" s="1"/>
  <c r="A360" i="3" s="1"/>
  <c r="M356" i="3"/>
  <c r="K356" i="3"/>
  <c r="H355" i="3"/>
  <c r="G355" i="3"/>
  <c r="M354" i="3"/>
  <c r="K354" i="3"/>
  <c r="M353" i="3"/>
  <c r="K353" i="3"/>
  <c r="M352" i="3"/>
  <c r="K352" i="3"/>
  <c r="M351" i="3"/>
  <c r="K351" i="3"/>
  <c r="M350" i="3"/>
  <c r="K350" i="3"/>
  <c r="M349" i="3"/>
  <c r="K349" i="3"/>
  <c r="M348" i="3"/>
  <c r="K348" i="3"/>
  <c r="M347" i="3"/>
  <c r="K347" i="3"/>
  <c r="M346" i="3"/>
  <c r="K346" i="3"/>
  <c r="M345" i="3"/>
  <c r="K345" i="3"/>
  <c r="M344" i="3"/>
  <c r="K344" i="3"/>
  <c r="M343" i="3"/>
  <c r="K343" i="3"/>
  <c r="M342" i="3"/>
  <c r="K342" i="3"/>
  <c r="M341" i="3"/>
  <c r="K341" i="3"/>
  <c r="M340" i="3"/>
  <c r="K340" i="3"/>
  <c r="M339" i="3"/>
  <c r="K339" i="3"/>
  <c r="M338" i="3"/>
  <c r="K338" i="3"/>
  <c r="M337" i="3"/>
  <c r="K337" i="3"/>
  <c r="M336" i="3"/>
  <c r="K336" i="3"/>
  <c r="M335" i="3"/>
  <c r="K335" i="3"/>
  <c r="M334" i="3"/>
  <c r="K334" i="3"/>
  <c r="A334" i="3"/>
  <c r="M333" i="3"/>
  <c r="K333" i="3"/>
  <c r="H332" i="3"/>
  <c r="G332" i="3"/>
  <c r="M331" i="3"/>
  <c r="K331" i="3"/>
  <c r="M330" i="3"/>
  <c r="K330" i="3"/>
  <c r="M329" i="3"/>
  <c r="K329" i="3"/>
  <c r="M328" i="3"/>
  <c r="K328" i="3"/>
  <c r="M327" i="3"/>
  <c r="K327" i="3"/>
  <c r="M326" i="3"/>
  <c r="K326" i="3"/>
  <c r="M325" i="3"/>
  <c r="K325" i="3"/>
  <c r="M324" i="3"/>
  <c r="K324" i="3"/>
  <c r="M323" i="3"/>
  <c r="K323" i="3"/>
  <c r="M322" i="3"/>
  <c r="K322" i="3"/>
  <c r="M321" i="3"/>
  <c r="K321" i="3"/>
  <c r="M320" i="3"/>
  <c r="K320" i="3"/>
  <c r="M319" i="3"/>
  <c r="K319" i="3"/>
  <c r="M318" i="3"/>
  <c r="K318" i="3"/>
  <c r="M317" i="3"/>
  <c r="K317" i="3"/>
  <c r="M316" i="3"/>
  <c r="K316" i="3"/>
  <c r="A316" i="3"/>
  <c r="A317" i="3" s="1"/>
  <c r="M315" i="3"/>
  <c r="K315" i="3"/>
  <c r="H314" i="3"/>
  <c r="G314" i="3"/>
  <c r="M313" i="3"/>
  <c r="K313" i="3"/>
  <c r="M312" i="3"/>
  <c r="K312" i="3"/>
  <c r="M311" i="3"/>
  <c r="K311" i="3"/>
  <c r="M310" i="3"/>
  <c r="K310" i="3"/>
  <c r="M309" i="3"/>
  <c r="K309" i="3"/>
  <c r="M308" i="3"/>
  <c r="K308" i="3"/>
  <c r="M307" i="3"/>
  <c r="K307" i="3"/>
  <c r="M306" i="3"/>
  <c r="K306" i="3"/>
  <c r="M305" i="3"/>
  <c r="K305" i="3"/>
  <c r="M304" i="3"/>
  <c r="K304" i="3"/>
  <c r="M303" i="3"/>
  <c r="K303" i="3"/>
  <c r="M302" i="3"/>
  <c r="K302" i="3"/>
  <c r="M301" i="3"/>
  <c r="K301" i="3"/>
  <c r="M300" i="3"/>
  <c r="K300" i="3"/>
  <c r="M299" i="3"/>
  <c r="K299" i="3"/>
  <c r="M298" i="3"/>
  <c r="K298" i="3"/>
  <c r="M297" i="3"/>
  <c r="K297" i="3"/>
  <c r="M296" i="3"/>
  <c r="K296" i="3"/>
  <c r="M295" i="3"/>
  <c r="K295" i="3"/>
  <c r="M294" i="3"/>
  <c r="K294" i="3"/>
  <c r="M293" i="3"/>
  <c r="K293" i="3"/>
  <c r="M292" i="3"/>
  <c r="K292" i="3"/>
  <c r="M291" i="3"/>
  <c r="K291" i="3"/>
  <c r="M290" i="3"/>
  <c r="K290" i="3"/>
  <c r="M289" i="3"/>
  <c r="K289" i="3"/>
  <c r="M288" i="3"/>
  <c r="K288" i="3"/>
  <c r="M287" i="3"/>
  <c r="K287" i="3"/>
  <c r="M286" i="3"/>
  <c r="K286" i="3"/>
  <c r="M285" i="3"/>
  <c r="K285" i="3"/>
  <c r="M284" i="3"/>
  <c r="K284" i="3"/>
  <c r="M283" i="3"/>
  <c r="K283" i="3"/>
  <c r="M282" i="3"/>
  <c r="K282" i="3"/>
  <c r="M281" i="3"/>
  <c r="K281" i="3"/>
  <c r="M280" i="3"/>
  <c r="K280" i="3"/>
  <c r="M279" i="3"/>
  <c r="K279" i="3"/>
  <c r="M278" i="3"/>
  <c r="K278" i="3"/>
  <c r="M277" i="3"/>
  <c r="K277" i="3"/>
  <c r="M276" i="3"/>
  <c r="K276" i="3"/>
  <c r="M275" i="3"/>
  <c r="K275" i="3"/>
  <c r="M274" i="3"/>
  <c r="K274" i="3"/>
  <c r="M273" i="3"/>
  <c r="K273" i="3"/>
  <c r="M272" i="3"/>
  <c r="K272" i="3"/>
  <c r="M271" i="3"/>
  <c r="K271" i="3"/>
  <c r="M270" i="3"/>
  <c r="K270" i="3"/>
  <c r="M269" i="3"/>
  <c r="K269" i="3"/>
  <c r="M268" i="3"/>
  <c r="K268" i="3"/>
  <c r="M267" i="3"/>
  <c r="K267" i="3"/>
  <c r="M266" i="3"/>
  <c r="K266" i="3"/>
  <c r="M265" i="3"/>
  <c r="K265" i="3"/>
  <c r="M264" i="3"/>
  <c r="K264" i="3"/>
  <c r="M263" i="3"/>
  <c r="K263" i="3"/>
  <c r="M262" i="3"/>
  <c r="K262" i="3"/>
  <c r="M261" i="3"/>
  <c r="K261" i="3"/>
  <c r="M260" i="3"/>
  <c r="K260" i="3"/>
  <c r="M259" i="3"/>
  <c r="K259" i="3"/>
  <c r="M258" i="3"/>
  <c r="K258" i="3"/>
  <c r="M257" i="3"/>
  <c r="K257" i="3"/>
  <c r="M256" i="3"/>
  <c r="K256" i="3"/>
  <c r="M255" i="3"/>
  <c r="K255" i="3"/>
  <c r="M254" i="3"/>
  <c r="K254" i="3"/>
  <c r="M253" i="3"/>
  <c r="K253" i="3"/>
  <c r="M252" i="3"/>
  <c r="K252" i="3"/>
  <c r="M251" i="3"/>
  <c r="K251" i="3"/>
  <c r="M250" i="3"/>
  <c r="K250" i="3"/>
  <c r="M249" i="3"/>
  <c r="K249" i="3"/>
  <c r="M248" i="3"/>
  <c r="K248" i="3"/>
  <c r="M247" i="3"/>
  <c r="K247" i="3"/>
  <c r="M246" i="3"/>
  <c r="K246" i="3"/>
  <c r="M245" i="3"/>
  <c r="K245" i="3"/>
  <c r="M244" i="3"/>
  <c r="K244" i="3"/>
  <c r="M243" i="3"/>
  <c r="K243" i="3"/>
  <c r="M242" i="3"/>
  <c r="K242" i="3"/>
  <c r="M241" i="3"/>
  <c r="K241" i="3"/>
  <c r="M240" i="3"/>
  <c r="K240" i="3"/>
  <c r="M239" i="3"/>
  <c r="K239" i="3"/>
  <c r="A239" i="3"/>
  <c r="A240" i="3" s="1"/>
  <c r="A241" i="3" s="1"/>
  <c r="A242" i="3" s="1"/>
  <c r="M238" i="3"/>
  <c r="K238" i="3"/>
  <c r="H237" i="3"/>
  <c r="G237" i="3"/>
  <c r="M236" i="3"/>
  <c r="K236" i="3"/>
  <c r="A236" i="3"/>
  <c r="B234" i="3" s="1"/>
  <c r="M235" i="3"/>
  <c r="K235" i="3"/>
  <c r="H234" i="3"/>
  <c r="G234" i="3"/>
  <c r="M233" i="3"/>
  <c r="K233" i="3"/>
  <c r="M232" i="3"/>
  <c r="K232" i="3"/>
  <c r="M231" i="3"/>
  <c r="K231" i="3"/>
  <c r="M230" i="3"/>
  <c r="K230" i="3"/>
  <c r="M229" i="3"/>
  <c r="K229" i="3"/>
  <c r="M228" i="3"/>
  <c r="K228" i="3"/>
  <c r="M227" i="3"/>
  <c r="K227" i="3"/>
  <c r="M226" i="3"/>
  <c r="K226" i="3"/>
  <c r="M225" i="3"/>
  <c r="K225" i="3"/>
  <c r="M224" i="3"/>
  <c r="K224" i="3"/>
  <c r="A224" i="3"/>
  <c r="A225" i="3" s="1"/>
  <c r="M223" i="3"/>
  <c r="K223" i="3"/>
  <c r="H222" i="3"/>
  <c r="G222" i="3"/>
  <c r="M221" i="3"/>
  <c r="K221" i="3"/>
  <c r="M220" i="3"/>
  <c r="K220" i="3"/>
  <c r="M219" i="3"/>
  <c r="K219" i="3"/>
  <c r="M218" i="3"/>
  <c r="K218" i="3"/>
  <c r="M217" i="3"/>
  <c r="K217" i="3"/>
  <c r="M216" i="3"/>
  <c r="K216" i="3"/>
  <c r="M215" i="3"/>
  <c r="K215" i="3"/>
  <c r="M214" i="3"/>
  <c r="K214" i="3"/>
  <c r="M213" i="3"/>
  <c r="K213" i="3"/>
  <c r="M212" i="3"/>
  <c r="K212" i="3"/>
  <c r="M211" i="3"/>
  <c r="K211" i="3"/>
  <c r="M210" i="3"/>
  <c r="K210" i="3"/>
  <c r="A210" i="3"/>
  <c r="A211" i="3" s="1"/>
  <c r="A212" i="3" s="1"/>
  <c r="A213" i="3" s="1"/>
  <c r="A214" i="3" s="1"/>
  <c r="M209" i="3"/>
  <c r="K209" i="3"/>
  <c r="H208" i="3"/>
  <c r="G208" i="3"/>
  <c r="B780" i="3" l="1"/>
  <c r="A652" i="3"/>
  <c r="A653" i="3" s="1"/>
  <c r="A654" i="3" s="1"/>
  <c r="A655" i="3" s="1"/>
  <c r="A656" i="3" s="1"/>
  <c r="A657" i="3" s="1"/>
  <c r="A243" i="3"/>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694" i="3"/>
  <c r="A695" i="3" s="1"/>
  <c r="A696" i="3" s="1"/>
  <c r="A697" i="3" s="1"/>
  <c r="A698" i="3" s="1"/>
  <c r="A699" i="3" s="1"/>
  <c r="A700" i="3" s="1"/>
  <c r="H207" i="3"/>
  <c r="A507" i="3"/>
  <c r="A508" i="3" s="1"/>
  <c r="A630" i="3"/>
  <c r="A631" i="3" s="1"/>
  <c r="A632" i="3" s="1"/>
  <c r="A633" i="3" s="1"/>
  <c r="A634" i="3" s="1"/>
  <c r="A635" i="3" s="1"/>
  <c r="A636" i="3" s="1"/>
  <c r="A637" i="3" s="1"/>
  <c r="A638" i="3" s="1"/>
  <c r="A639" i="3" s="1"/>
  <c r="A640" i="3" s="1"/>
  <c r="A641" i="3" s="1"/>
  <c r="A642" i="3" s="1"/>
  <c r="A643" i="3" s="1"/>
  <c r="A644" i="3" s="1"/>
  <c r="A398" i="3"/>
  <c r="A399" i="3" s="1"/>
  <c r="A581" i="3"/>
  <c r="A582" i="3" s="1"/>
  <c r="A583" i="3" s="1"/>
  <c r="A584" i="3" s="1"/>
  <c r="A585" i="3" s="1"/>
  <c r="A586" i="3" s="1"/>
  <c r="A587" i="3" s="1"/>
  <c r="A588" i="3" s="1"/>
  <c r="A589" i="3" s="1"/>
  <c r="A590" i="3" s="1"/>
  <c r="A591" i="3" s="1"/>
  <c r="A592" i="3" s="1"/>
  <c r="A593" i="3" s="1"/>
  <c r="A594" i="3" s="1"/>
  <c r="A595" i="3" s="1"/>
  <c r="A596" i="3" s="1"/>
  <c r="A597" i="3" s="1"/>
  <c r="A598" i="3" s="1"/>
  <c r="A599" i="3" s="1"/>
  <c r="A603" i="3"/>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B384" i="3"/>
  <c r="A788" i="3"/>
  <c r="A789" i="3" s="1"/>
  <c r="A790" i="3" s="1"/>
  <c r="A791" i="3" s="1"/>
  <c r="A335" i="3"/>
  <c r="A336" i="3" s="1"/>
  <c r="A337" i="3" s="1"/>
  <c r="A338" i="3" s="1"/>
  <c r="A339" i="3" s="1"/>
  <c r="A340" i="3" s="1"/>
  <c r="A341" i="3" s="1"/>
  <c r="A342" i="3" s="1"/>
  <c r="A343" i="3" s="1"/>
  <c r="A344" i="3" s="1"/>
  <c r="A345" i="3" s="1"/>
  <c r="A346" i="3" s="1"/>
  <c r="A347" i="3" s="1"/>
  <c r="A348" i="3" s="1"/>
  <c r="A349" i="3" s="1"/>
  <c r="A350" i="3" s="1"/>
  <c r="A351" i="3" s="1"/>
  <c r="A352" i="3" s="1"/>
  <c r="A353" i="3" s="1"/>
  <c r="A354" i="3" s="1"/>
  <c r="A215" i="3"/>
  <c r="A216" i="3" s="1"/>
  <c r="A217" i="3" s="1"/>
  <c r="A218" i="3" s="1"/>
  <c r="A219" i="3" s="1"/>
  <c r="A220" i="3" s="1"/>
  <c r="A221" i="3" s="1"/>
  <c r="B677" i="3"/>
  <c r="A485" i="3"/>
  <c r="A486" i="3" s="1"/>
  <c r="A487" i="3" s="1"/>
  <c r="A488" i="3" s="1"/>
  <c r="A489" i="3" s="1"/>
  <c r="A490" i="3" s="1"/>
  <c r="A491" i="3" s="1"/>
  <c r="A492" i="3" s="1"/>
  <c r="A361" i="3"/>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513" i="3"/>
  <c r="A514" i="3" s="1"/>
  <c r="A515" i="3" s="1"/>
  <c r="A516" i="3" s="1"/>
  <c r="A441" i="3"/>
  <c r="A442" i="3" s="1"/>
  <c r="A443" i="3" s="1"/>
  <c r="A444" i="3" s="1"/>
  <c r="A445" i="3" s="1"/>
  <c r="A446" i="3" s="1"/>
  <c r="A447" i="3" s="1"/>
  <c r="A448" i="3" s="1"/>
  <c r="A449" i="3" s="1"/>
  <c r="A450" i="3" s="1"/>
  <c r="A451" i="3" s="1"/>
  <c r="A452" i="3" s="1"/>
  <c r="A453" i="3" s="1"/>
  <c r="A454" i="3" s="1"/>
  <c r="A455" i="3" s="1"/>
  <c r="A456" i="3" s="1"/>
  <c r="A457" i="3" s="1"/>
  <c r="A318" i="3"/>
  <c r="A319" i="3" s="1"/>
  <c r="A320" i="3" s="1"/>
  <c r="A321" i="3" s="1"/>
  <c r="A322" i="3" s="1"/>
  <c r="A323" i="3" s="1"/>
  <c r="A324" i="3" s="1"/>
  <c r="A325" i="3" s="1"/>
  <c r="A326" i="3" s="1"/>
  <c r="A327" i="3" s="1"/>
  <c r="A328" i="3" s="1"/>
  <c r="A329" i="3" s="1"/>
  <c r="A330" i="3" s="1"/>
  <c r="A331" i="3" s="1"/>
  <c r="A496" i="3"/>
  <c r="A497" i="3" s="1"/>
  <c r="A498" i="3" s="1"/>
  <c r="A499" i="3" s="1"/>
  <c r="A500" i="3" s="1"/>
  <c r="B710" i="3"/>
  <c r="A226" i="3"/>
  <c r="A227" i="3" s="1"/>
  <c r="A228" i="3" s="1"/>
  <c r="A229" i="3" s="1"/>
  <c r="A230" i="3" s="1"/>
  <c r="A231" i="3" s="1"/>
  <c r="A232" i="3" s="1"/>
  <c r="A233" i="3" s="1"/>
  <c r="A727" i="3"/>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404" i="3"/>
  <c r="A405" i="3" s="1"/>
  <c r="A406" i="3" s="1"/>
  <c r="A407" i="3" s="1"/>
  <c r="A408" i="3" s="1"/>
  <c r="A409" i="3" s="1"/>
  <c r="A410" i="3" s="1"/>
  <c r="A411" i="3" s="1"/>
  <c r="A412" i="3" s="1"/>
  <c r="A413" i="3" s="1"/>
  <c r="A414" i="3" s="1"/>
  <c r="A415" i="3" s="1"/>
  <c r="A416" i="3" s="1"/>
  <c r="A417" i="3" s="1"/>
  <c r="A418" i="3" s="1"/>
  <c r="A419" i="3" s="1"/>
  <c r="B701" i="3"/>
  <c r="B758" i="3"/>
  <c r="B420" i="3"/>
  <c r="B458" i="3"/>
  <c r="B771" i="3"/>
  <c r="B645" i="3" l="1"/>
  <c r="B437" i="3"/>
  <c r="B627" i="3"/>
  <c r="B355" i="3"/>
  <c r="B482" i="3"/>
  <c r="B493" i="3"/>
  <c r="B509" i="3"/>
  <c r="B600" i="3"/>
  <c r="B392" i="3"/>
  <c r="B222" i="3"/>
  <c r="B501" i="3"/>
  <c r="B314" i="3"/>
  <c r="B332" i="3"/>
  <c r="B400" i="3"/>
  <c r="B237" i="3"/>
  <c r="B784" i="3"/>
  <c r="B578" i="3"/>
  <c r="B688" i="3"/>
  <c r="B658" i="3"/>
  <c r="B208" i="3"/>
  <c r="B723" i="3"/>
  <c r="B517" i="3" l="1"/>
  <c r="M205" i="3" l="1"/>
  <c r="K205" i="3"/>
  <c r="H204" i="3"/>
  <c r="G204" i="3"/>
  <c r="B204" i="3"/>
  <c r="M203" i="3"/>
  <c r="K203" i="3"/>
  <c r="A203" i="3"/>
  <c r="B201" i="3" s="1"/>
  <c r="M202" i="3"/>
  <c r="K202" i="3"/>
  <c r="H201" i="3"/>
  <c r="G201" i="3"/>
  <c r="M200" i="3"/>
  <c r="K200" i="3"/>
  <c r="M199" i="3"/>
  <c r="K199" i="3"/>
  <c r="M198" i="3"/>
  <c r="K198" i="3"/>
  <c r="M197" i="3"/>
  <c r="K197" i="3"/>
  <c r="M196" i="3"/>
  <c r="K196" i="3"/>
  <c r="M195" i="3"/>
  <c r="K195" i="3"/>
  <c r="M194" i="3"/>
  <c r="K194" i="3"/>
  <c r="M193" i="3"/>
  <c r="K193" i="3"/>
  <c r="A193" i="3"/>
  <c r="A194" i="3" s="1"/>
  <c r="M192" i="3"/>
  <c r="K192" i="3"/>
  <c r="H191" i="3"/>
  <c r="G191" i="3"/>
  <c r="M190" i="3"/>
  <c r="K190" i="3"/>
  <c r="M189" i="3"/>
  <c r="K189" i="3"/>
  <c r="M188" i="3"/>
  <c r="K188" i="3"/>
  <c r="M187" i="3"/>
  <c r="K187" i="3"/>
  <c r="M186" i="3"/>
  <c r="K186" i="3"/>
  <c r="M185" i="3"/>
  <c r="K185" i="3"/>
  <c r="M184" i="3"/>
  <c r="K184" i="3"/>
  <c r="M183" i="3"/>
  <c r="K183" i="3"/>
  <c r="M182" i="3"/>
  <c r="K182" i="3"/>
  <c r="M181" i="3"/>
  <c r="K181" i="3"/>
  <c r="M180" i="3"/>
  <c r="K180" i="3"/>
  <c r="M179" i="3"/>
  <c r="K179" i="3"/>
  <c r="A179" i="3"/>
  <c r="M178" i="3"/>
  <c r="K178" i="3"/>
  <c r="H177" i="3"/>
  <c r="G177" i="3"/>
  <c r="M176" i="3"/>
  <c r="K176" i="3"/>
  <c r="M175" i="3"/>
  <c r="K175" i="3"/>
  <c r="M174" i="3"/>
  <c r="K174" i="3"/>
  <c r="M173" i="3"/>
  <c r="K173" i="3"/>
  <c r="M172" i="3"/>
  <c r="K172" i="3"/>
  <c r="M171" i="3"/>
  <c r="K171" i="3"/>
  <c r="M170" i="3"/>
  <c r="K170" i="3"/>
  <c r="M169" i="3"/>
  <c r="K169" i="3"/>
  <c r="M168" i="3"/>
  <c r="K168" i="3"/>
  <c r="M167" i="3"/>
  <c r="K167" i="3"/>
  <c r="M166" i="3"/>
  <c r="K166" i="3"/>
  <c r="M165" i="3"/>
  <c r="K165" i="3"/>
  <c r="M164" i="3"/>
  <c r="K164" i="3"/>
  <c r="M163" i="3"/>
  <c r="K163" i="3"/>
  <c r="A163" i="3"/>
  <c r="M162" i="3"/>
  <c r="K162" i="3"/>
  <c r="H161" i="3"/>
  <c r="G161" i="3"/>
  <c r="M160" i="3"/>
  <c r="K160" i="3"/>
  <c r="M159" i="3"/>
  <c r="K159" i="3"/>
  <c r="M158" i="3"/>
  <c r="K158" i="3"/>
  <c r="M157" i="3"/>
  <c r="K157" i="3"/>
  <c r="M156" i="3"/>
  <c r="K156" i="3"/>
  <c r="M155" i="3"/>
  <c r="K155" i="3"/>
  <c r="M154" i="3"/>
  <c r="K154" i="3"/>
  <c r="M153" i="3"/>
  <c r="K153" i="3"/>
  <c r="M152" i="3"/>
  <c r="K152" i="3"/>
  <c r="M151" i="3"/>
  <c r="K151" i="3"/>
  <c r="M150" i="3"/>
  <c r="K150" i="3"/>
  <c r="M149" i="3"/>
  <c r="K149" i="3"/>
  <c r="M148" i="3"/>
  <c r="K148" i="3"/>
  <c r="M147" i="3"/>
  <c r="K147" i="3"/>
  <c r="M146" i="3"/>
  <c r="K146" i="3"/>
  <c r="M145" i="3"/>
  <c r="K145" i="3"/>
  <c r="M144" i="3"/>
  <c r="K144" i="3"/>
  <c r="A144" i="3"/>
  <c r="A145" i="3" s="1"/>
  <c r="M143" i="3"/>
  <c r="K143" i="3"/>
  <c r="H142" i="3"/>
  <c r="G142" i="3"/>
  <c r="M141" i="3"/>
  <c r="K141" i="3"/>
  <c r="M140" i="3"/>
  <c r="K140" i="3"/>
  <c r="M139" i="3"/>
  <c r="K139" i="3"/>
  <c r="M138" i="3"/>
  <c r="K138" i="3"/>
  <c r="M137" i="3"/>
  <c r="K137" i="3"/>
  <c r="M136" i="3"/>
  <c r="K136" i="3"/>
  <c r="M135" i="3"/>
  <c r="K135" i="3"/>
  <c r="M134" i="3"/>
  <c r="K134" i="3"/>
  <c r="A134" i="3"/>
  <c r="M133" i="3"/>
  <c r="K133" i="3"/>
  <c r="H132" i="3"/>
  <c r="G132" i="3"/>
  <c r="M131" i="3"/>
  <c r="K131" i="3"/>
  <c r="A131" i="3"/>
  <c r="M130" i="3"/>
  <c r="K130" i="3"/>
  <c r="H129" i="3"/>
  <c r="G129" i="3"/>
  <c r="M128" i="3"/>
  <c r="K128" i="3"/>
  <c r="M127" i="3"/>
  <c r="K127" i="3"/>
  <c r="A127" i="3"/>
  <c r="A128" i="3" s="1"/>
  <c r="B125" i="3" s="1"/>
  <c r="M126" i="3"/>
  <c r="K126" i="3"/>
  <c r="H125" i="3"/>
  <c r="G125" i="3"/>
  <c r="M124" i="3"/>
  <c r="K124" i="3"/>
  <c r="H123" i="3"/>
  <c r="G123" i="3"/>
  <c r="B123" i="3"/>
  <c r="M122" i="3"/>
  <c r="K122" i="3"/>
  <c r="M121" i="3"/>
  <c r="K121" i="3"/>
  <c r="M120" i="3"/>
  <c r="K120" i="3"/>
  <c r="M119" i="3"/>
  <c r="K119" i="3"/>
  <c r="M118" i="3"/>
  <c r="K118" i="3"/>
  <c r="M117" i="3"/>
  <c r="K117" i="3"/>
  <c r="M116" i="3"/>
  <c r="K116" i="3"/>
  <c r="M115" i="3"/>
  <c r="K115" i="3"/>
  <c r="M114" i="3"/>
  <c r="K114" i="3"/>
  <c r="A114" i="3"/>
  <c r="M113" i="3"/>
  <c r="K113" i="3"/>
  <c r="H112" i="3"/>
  <c r="G112" i="3"/>
  <c r="M111" i="3"/>
  <c r="K111" i="3"/>
  <c r="M110" i="3"/>
  <c r="K110" i="3"/>
  <c r="M109" i="3"/>
  <c r="K109" i="3"/>
  <c r="M108" i="3"/>
  <c r="K108" i="3"/>
  <c r="M107" i="3"/>
  <c r="K107" i="3"/>
  <c r="M106" i="3"/>
  <c r="K106" i="3"/>
  <c r="M105" i="3"/>
  <c r="K105" i="3"/>
  <c r="A105" i="3"/>
  <c r="A106" i="3" s="1"/>
  <c r="A107" i="3" s="1"/>
  <c r="A108" i="3" s="1"/>
  <c r="A109" i="3" s="1"/>
  <c r="A110" i="3" s="1"/>
  <c r="A111" i="3" s="1"/>
  <c r="M104" i="3"/>
  <c r="K104" i="3"/>
  <c r="H103" i="3"/>
  <c r="G103" i="3"/>
  <c r="M102" i="3"/>
  <c r="K102" i="3"/>
  <c r="M101" i="3"/>
  <c r="K101" i="3"/>
  <c r="M100" i="3"/>
  <c r="K100" i="3"/>
  <c r="M99" i="3"/>
  <c r="K99" i="3"/>
  <c r="M98" i="3"/>
  <c r="K98" i="3"/>
  <c r="M97" i="3"/>
  <c r="K97" i="3"/>
  <c r="M96" i="3"/>
  <c r="K96" i="3"/>
  <c r="M95" i="3"/>
  <c r="K95" i="3"/>
  <c r="M94" i="3"/>
  <c r="K94" i="3"/>
  <c r="M93" i="3"/>
  <c r="K93" i="3"/>
  <c r="M92" i="3"/>
  <c r="K92" i="3"/>
  <c r="M91" i="3"/>
  <c r="K91" i="3"/>
  <c r="M90" i="3"/>
  <c r="K90" i="3"/>
  <c r="M89" i="3"/>
  <c r="K89" i="3"/>
  <c r="M88" i="3"/>
  <c r="K88" i="3"/>
  <c r="M87" i="3"/>
  <c r="K87" i="3"/>
  <c r="M86" i="3"/>
  <c r="K86" i="3"/>
  <c r="A86" i="3"/>
  <c r="M85" i="3"/>
  <c r="K85" i="3"/>
  <c r="H84" i="3"/>
  <c r="G84" i="3"/>
  <c r="M83" i="3"/>
  <c r="K83" i="3"/>
  <c r="M82" i="3"/>
  <c r="K82" i="3"/>
  <c r="M81" i="3"/>
  <c r="K81" i="3"/>
  <c r="M80" i="3"/>
  <c r="K80" i="3"/>
  <c r="M79" i="3"/>
  <c r="K79" i="3"/>
  <c r="M78" i="3"/>
  <c r="K78" i="3"/>
  <c r="M77" i="3"/>
  <c r="K77" i="3"/>
  <c r="M76" i="3"/>
  <c r="K76" i="3"/>
  <c r="A76" i="3"/>
  <c r="A77" i="3" s="1"/>
  <c r="A78" i="3" s="1"/>
  <c r="M75" i="3"/>
  <c r="K75" i="3"/>
  <c r="H74" i="3"/>
  <c r="G74" i="3"/>
  <c r="M73" i="3"/>
  <c r="K73" i="3"/>
  <c r="M72" i="3"/>
  <c r="K72" i="3"/>
  <c r="M71" i="3"/>
  <c r="K71" i="3"/>
  <c r="M70" i="3"/>
  <c r="K70" i="3"/>
  <c r="M69" i="3"/>
  <c r="K69" i="3"/>
  <c r="M68" i="3"/>
  <c r="K68" i="3"/>
  <c r="M67" i="3"/>
  <c r="K67" i="3"/>
  <c r="M66" i="3"/>
  <c r="K66" i="3"/>
  <c r="M65" i="3"/>
  <c r="K65" i="3"/>
  <c r="M64" i="3"/>
  <c r="K64" i="3"/>
  <c r="M63" i="3"/>
  <c r="K63" i="3"/>
  <c r="M62" i="3"/>
  <c r="K62" i="3"/>
  <c r="M61" i="3"/>
  <c r="K61" i="3"/>
  <c r="M60" i="3"/>
  <c r="K60" i="3"/>
  <c r="M59" i="3"/>
  <c r="K59" i="3"/>
  <c r="M58" i="3"/>
  <c r="K58" i="3"/>
  <c r="M57" i="3"/>
  <c r="K57" i="3"/>
  <c r="M56" i="3"/>
  <c r="K56" i="3"/>
  <c r="M55" i="3"/>
  <c r="K55" i="3"/>
  <c r="M54" i="3"/>
  <c r="K54" i="3"/>
  <c r="A54" i="3"/>
  <c r="A55" i="3" s="1"/>
  <c r="M53" i="3"/>
  <c r="K53" i="3"/>
  <c r="H52" i="3"/>
  <c r="G52" i="3"/>
  <c r="M51" i="3"/>
  <c r="K51" i="3"/>
  <c r="M50" i="3"/>
  <c r="K50" i="3"/>
  <c r="M49" i="3"/>
  <c r="K49" i="3"/>
  <c r="A49" i="3"/>
  <c r="M48" i="3"/>
  <c r="K48" i="3"/>
  <c r="H47" i="3"/>
  <c r="G47" i="3"/>
  <c r="A195" i="3" l="1"/>
  <c r="A196" i="3" s="1"/>
  <c r="A197" i="3" s="1"/>
  <c r="A198" i="3" s="1"/>
  <c r="A199" i="3" s="1"/>
  <c r="A200" i="3" s="1"/>
  <c r="H46" i="3"/>
  <c r="A135" i="3"/>
  <c r="A136" i="3" s="1"/>
  <c r="A137" i="3" s="1"/>
  <c r="A138" i="3" s="1"/>
  <c r="A139" i="3" s="1"/>
  <c r="A140" i="3" s="1"/>
  <c r="A141" i="3" s="1"/>
  <c r="A50" i="3"/>
  <c r="A51" i="3" s="1"/>
  <c r="A56" i="3"/>
  <c r="A57" i="3" s="1"/>
  <c r="A58" i="3" s="1"/>
  <c r="A59" i="3" s="1"/>
  <c r="A60" i="3" s="1"/>
  <c r="A61" i="3" s="1"/>
  <c r="A62" i="3" s="1"/>
  <c r="A63" i="3" s="1"/>
  <c r="A64" i="3" s="1"/>
  <c r="A65" i="3" s="1"/>
  <c r="A66" i="3" s="1"/>
  <c r="A67" i="3" s="1"/>
  <c r="A68" i="3" s="1"/>
  <c r="A69" i="3" s="1"/>
  <c r="A70" i="3" s="1"/>
  <c r="A71" i="3" s="1"/>
  <c r="A72" i="3" s="1"/>
  <c r="A73" i="3" s="1"/>
  <c r="G46" i="3"/>
  <c r="A146" i="3"/>
  <c r="A147" i="3" s="1"/>
  <c r="A148" i="3" s="1"/>
  <c r="A149" i="3" s="1"/>
  <c r="A150" i="3" s="1"/>
  <c r="A151" i="3" s="1"/>
  <c r="A152" i="3" s="1"/>
  <c r="A153" i="3" s="1"/>
  <c r="A154" i="3" s="1"/>
  <c r="A155" i="3" s="1"/>
  <c r="A156" i="3" s="1"/>
  <c r="A157" i="3" s="1"/>
  <c r="A158" i="3" s="1"/>
  <c r="A159" i="3" s="1"/>
  <c r="A160" i="3" s="1"/>
  <c r="A87" i="3"/>
  <c r="A88" i="3" s="1"/>
  <c r="A89" i="3" s="1"/>
  <c r="A90" i="3" s="1"/>
  <c r="A91" i="3" s="1"/>
  <c r="A92" i="3" s="1"/>
  <c r="A93" i="3" s="1"/>
  <c r="A94" i="3" s="1"/>
  <c r="A95" i="3" s="1"/>
  <c r="A96" i="3" s="1"/>
  <c r="A97" i="3" s="1"/>
  <c r="A98" i="3" s="1"/>
  <c r="A99" i="3" s="1"/>
  <c r="A100" i="3" s="1"/>
  <c r="A101" i="3" s="1"/>
  <c r="A102" i="3" s="1"/>
  <c r="B103" i="3"/>
  <c r="A79" i="3"/>
  <c r="A80" i="3" s="1"/>
  <c r="A81" i="3" s="1"/>
  <c r="A82" i="3" s="1"/>
  <c r="A83" i="3" s="1"/>
  <c r="A180" i="3"/>
  <c r="A181" i="3" s="1"/>
  <c r="A182" i="3" s="1"/>
  <c r="A183" i="3" s="1"/>
  <c r="A184" i="3" s="1"/>
  <c r="A185" i="3" s="1"/>
  <c r="A186" i="3" s="1"/>
  <c r="A187" i="3" s="1"/>
  <c r="A188" i="3" s="1"/>
  <c r="A189" i="3" s="1"/>
  <c r="A190" i="3" s="1"/>
  <c r="A115" i="3"/>
  <c r="A116" i="3" s="1"/>
  <c r="A117" i="3" s="1"/>
  <c r="A118" i="3" s="1"/>
  <c r="A119" i="3" s="1"/>
  <c r="A120" i="3" s="1"/>
  <c r="A121" i="3" s="1"/>
  <c r="A122" i="3" s="1"/>
  <c r="B129" i="3"/>
  <c r="A164" i="3"/>
  <c r="A165" i="3" s="1"/>
  <c r="A166" i="3" s="1"/>
  <c r="A167" i="3" s="1"/>
  <c r="A168" i="3" s="1"/>
  <c r="A169" i="3" s="1"/>
  <c r="A170" i="3" s="1"/>
  <c r="A171" i="3" s="1"/>
  <c r="A172" i="3" s="1"/>
  <c r="A173" i="3" s="1"/>
  <c r="A174" i="3" s="1"/>
  <c r="A175" i="3" s="1"/>
  <c r="A176" i="3" s="1"/>
  <c r="B142" i="3" l="1"/>
  <c r="B52" i="3"/>
  <c r="B47" i="3"/>
  <c r="B132" i="3"/>
  <c r="B191" i="3"/>
  <c r="B84" i="3"/>
  <c r="B112" i="3"/>
  <c r="B74" i="3"/>
  <c r="B177" i="3"/>
  <c r="B161" i="3"/>
  <c r="B46" i="3" l="1"/>
  <c r="M44" i="3"/>
  <c r="K44" i="3"/>
  <c r="H43" i="3"/>
  <c r="G43" i="3"/>
  <c r="M42" i="3"/>
  <c r="K42" i="3"/>
  <c r="A42" i="3"/>
  <c r="B40" i="3" s="1"/>
  <c r="M41" i="3"/>
  <c r="K41" i="3"/>
  <c r="H40" i="3"/>
  <c r="G40" i="3"/>
  <c r="M39" i="3"/>
  <c r="K39" i="3"/>
  <c r="A39" i="3"/>
  <c r="M38" i="3"/>
  <c r="K38" i="3"/>
  <c r="H37" i="3"/>
  <c r="G37" i="3"/>
  <c r="M36" i="3"/>
  <c r="K36" i="3"/>
  <c r="M35" i="3"/>
  <c r="K35" i="3"/>
  <c r="M34" i="3"/>
  <c r="K34" i="3"/>
  <c r="M33" i="3"/>
  <c r="K33" i="3"/>
  <c r="M32" i="3"/>
  <c r="K32" i="3"/>
  <c r="H31" i="3"/>
  <c r="G31" i="3"/>
  <c r="M30" i="3"/>
  <c r="K30" i="3"/>
  <c r="H29" i="3"/>
  <c r="G29" i="3"/>
  <c r="B29" i="3"/>
  <c r="M28" i="3"/>
  <c r="K28" i="3"/>
  <c r="M27" i="3"/>
  <c r="K27" i="3"/>
  <c r="M26" i="3"/>
  <c r="K26" i="3"/>
  <c r="M25" i="3"/>
  <c r="K25" i="3"/>
  <c r="A25" i="3"/>
  <c r="A26" i="3" s="1"/>
  <c r="M24" i="3"/>
  <c r="K24" i="3"/>
  <c r="H23" i="3"/>
  <c r="G23" i="3"/>
  <c r="M22" i="3"/>
  <c r="K22" i="3"/>
  <c r="H21" i="3"/>
  <c r="G21" i="3"/>
  <c r="M20" i="3"/>
  <c r="K20" i="3"/>
  <c r="H19" i="3"/>
  <c r="G19" i="3"/>
  <c r="M18" i="3"/>
  <c r="K18" i="3"/>
  <c r="M17" i="3"/>
  <c r="K17" i="3"/>
  <c r="M16" i="3"/>
  <c r="K16" i="3"/>
  <c r="H15" i="3"/>
  <c r="G15" i="3"/>
  <c r="M14" i="3"/>
  <c r="K14" i="3"/>
  <c r="M13" i="3"/>
  <c r="K13" i="3"/>
  <c r="A13" i="3"/>
  <c r="A14" i="3" s="1"/>
  <c r="M12" i="3"/>
  <c r="K12" i="3"/>
  <c r="H11" i="3"/>
  <c r="G11" i="3"/>
  <c r="M10" i="3"/>
  <c r="K10" i="3"/>
  <c r="A10" i="3"/>
  <c r="M9" i="3"/>
  <c r="K9" i="3"/>
  <c r="H326" i="1"/>
  <c r="G326" i="1"/>
  <c r="H323" i="1"/>
  <c r="G323" i="1"/>
  <c r="H313" i="1"/>
  <c r="G313" i="1"/>
  <c r="H302" i="1"/>
  <c r="G302" i="1"/>
  <c r="H286" i="1"/>
  <c r="G286" i="1"/>
  <c r="H261" i="1"/>
  <c r="G261" i="1"/>
  <c r="H247" i="1"/>
  <c r="G247" i="1"/>
  <c r="H245" i="1"/>
  <c r="G245" i="1"/>
  <c r="H243" i="1"/>
  <c r="G243" i="1"/>
  <c r="H168" i="1"/>
  <c r="G168" i="1"/>
  <c r="H156" i="1"/>
  <c r="G156" i="1"/>
  <c r="H139" i="1"/>
  <c r="G139" i="1"/>
  <c r="H132" i="1"/>
  <c r="G132" i="1"/>
  <c r="H102" i="1"/>
  <c r="G102" i="1"/>
  <c r="H60" i="1"/>
  <c r="G60" i="1"/>
  <c r="H47" i="1"/>
  <c r="G47" i="1"/>
  <c r="H30" i="1"/>
  <c r="G30" i="1"/>
  <c r="H6" i="1"/>
  <c r="H7" i="3" l="1"/>
  <c r="G7" i="3"/>
  <c r="A33" i="3"/>
  <c r="A34" i="3" s="1"/>
  <c r="A35" i="3" s="1"/>
  <c r="A36" i="3" s="1"/>
  <c r="A17" i="3"/>
  <c r="A18" i="3" s="1"/>
  <c r="B11" i="3"/>
  <c r="A27" i="3"/>
  <c r="A28" i="3" s="1"/>
  <c r="G6" i="1"/>
  <c r="B247" i="1"/>
  <c r="B5" i="1"/>
  <c r="A328" i="1"/>
  <c r="M327" i="1"/>
  <c r="K327" i="1"/>
  <c r="A325" i="1"/>
  <c r="B323" i="1" s="1"/>
  <c r="M324" i="1"/>
  <c r="K324" i="1"/>
  <c r="M322" i="1"/>
  <c r="K322" i="1"/>
  <c r="M321" i="1"/>
  <c r="K321" i="1"/>
  <c r="M320" i="1"/>
  <c r="K320" i="1"/>
  <c r="A320" i="1"/>
  <c r="A321" i="1" s="1"/>
  <c r="A322" i="1" s="1"/>
  <c r="A319" i="1"/>
  <c r="M318" i="1"/>
  <c r="K318" i="1"/>
  <c r="M316" i="1"/>
  <c r="K316" i="1"/>
  <c r="M315" i="1"/>
  <c r="K315" i="1"/>
  <c r="M314" i="1"/>
  <c r="K314" i="1"/>
  <c r="A315" i="1"/>
  <c r="A316" i="1" s="1"/>
  <c r="A317" i="1" s="1"/>
  <c r="A318" i="1" s="1"/>
  <c r="M304" i="1"/>
  <c r="K304" i="1"/>
  <c r="A304" i="1"/>
  <c r="B302" i="1" s="1"/>
  <c r="M303" i="1"/>
  <c r="K303" i="1"/>
  <c r="M288" i="1"/>
  <c r="K288" i="1"/>
  <c r="A288" i="1"/>
  <c r="M287" i="1"/>
  <c r="K287" i="1"/>
  <c r="M285" i="1"/>
  <c r="K285" i="1"/>
  <c r="H284" i="1"/>
  <c r="G284" i="1"/>
  <c r="B284" i="1"/>
  <c r="M263" i="1"/>
  <c r="K263" i="1"/>
  <c r="A263" i="1"/>
  <c r="B261" i="1" s="1"/>
  <c r="M262" i="1"/>
  <c r="K262" i="1"/>
  <c r="B245" i="1"/>
  <c r="M246" i="1"/>
  <c r="K246" i="1"/>
  <c r="M260" i="1"/>
  <c r="K260" i="1"/>
  <c r="M259" i="1"/>
  <c r="K259" i="1"/>
  <c r="M258" i="1"/>
  <c r="K258" i="1"/>
  <c r="M257" i="1"/>
  <c r="K257" i="1"/>
  <c r="M256" i="1"/>
  <c r="K256" i="1"/>
  <c r="M255" i="1"/>
  <c r="K255" i="1"/>
  <c r="M254" i="1"/>
  <c r="K254" i="1"/>
  <c r="M253" i="1"/>
  <c r="K253" i="1"/>
  <c r="M252" i="1"/>
  <c r="K252" i="1"/>
  <c r="M251" i="1"/>
  <c r="K251" i="1"/>
  <c r="M250" i="1"/>
  <c r="K250" i="1"/>
  <c r="M249" i="1"/>
  <c r="K249" i="1"/>
  <c r="A249" i="1"/>
  <c r="A250" i="1" s="1"/>
  <c r="M248" i="1"/>
  <c r="K248" i="1"/>
  <c r="B243" i="1"/>
  <c r="M244" i="1"/>
  <c r="K244" i="1"/>
  <c r="M214" i="1"/>
  <c r="K214" i="1"/>
  <c r="M213" i="1"/>
  <c r="K213" i="1"/>
  <c r="M212" i="1"/>
  <c r="K212" i="1"/>
  <c r="M211" i="1"/>
  <c r="K211" i="1"/>
  <c r="M210" i="1"/>
  <c r="K210" i="1"/>
  <c r="M209" i="1"/>
  <c r="K209" i="1"/>
  <c r="M208" i="1"/>
  <c r="K208" i="1"/>
  <c r="M207" i="1"/>
  <c r="K207" i="1"/>
  <c r="M206" i="1"/>
  <c r="K206" i="1"/>
  <c r="M201" i="1"/>
  <c r="K201" i="1"/>
  <c r="M200" i="1"/>
  <c r="K200" i="1"/>
  <c r="M199" i="1"/>
  <c r="K199" i="1"/>
  <c r="M182" i="1"/>
  <c r="K182" i="1"/>
  <c r="M181" i="1"/>
  <c r="K181" i="1"/>
  <c r="M180" i="1"/>
  <c r="K180" i="1"/>
  <c r="M170" i="1"/>
  <c r="K170" i="1"/>
  <c r="A170" i="1"/>
  <c r="M169" i="1"/>
  <c r="K169" i="1"/>
  <c r="A158" i="1"/>
  <c r="A159" i="1" s="1"/>
  <c r="A160" i="1" s="1"/>
  <c r="A161" i="1" s="1"/>
  <c r="A162" i="1" s="1"/>
  <c r="A163" i="1" s="1"/>
  <c r="A164" i="1" s="1"/>
  <c r="A165" i="1" s="1"/>
  <c r="A166" i="1" s="1"/>
  <c r="A167" i="1" s="1"/>
  <c r="M167" i="1"/>
  <c r="K167" i="1"/>
  <c r="M166" i="1"/>
  <c r="K166" i="1"/>
  <c r="M165" i="1"/>
  <c r="K165" i="1"/>
  <c r="M164" i="1"/>
  <c r="K164" i="1"/>
  <c r="M163" i="1"/>
  <c r="K163" i="1"/>
  <c r="M162" i="1"/>
  <c r="K162" i="1"/>
  <c r="M161" i="1"/>
  <c r="K161" i="1"/>
  <c r="M160" i="1"/>
  <c r="K160" i="1"/>
  <c r="M159" i="1"/>
  <c r="K159" i="1"/>
  <c r="M158" i="1"/>
  <c r="K158" i="1"/>
  <c r="M145" i="1"/>
  <c r="K145" i="1"/>
  <c r="M144" i="1"/>
  <c r="K144" i="1"/>
  <c r="A134" i="1"/>
  <c r="M138" i="1"/>
  <c r="K138" i="1"/>
  <c r="M137" i="1"/>
  <c r="K137" i="1"/>
  <c r="M136" i="1"/>
  <c r="K136" i="1"/>
  <c r="M135" i="1"/>
  <c r="K135" i="1"/>
  <c r="M134" i="1"/>
  <c r="K134" i="1"/>
  <c r="M118" i="1"/>
  <c r="K118" i="1"/>
  <c r="M84" i="1"/>
  <c r="K84" i="1"/>
  <c r="M83" i="1"/>
  <c r="K83" i="1"/>
  <c r="M82" i="1"/>
  <c r="K82" i="1"/>
  <c r="M81" i="1"/>
  <c r="K81" i="1"/>
  <c r="M80" i="1"/>
  <c r="K80" i="1"/>
  <c r="M79" i="1"/>
  <c r="K79" i="1"/>
  <c r="M78" i="1"/>
  <c r="K78" i="1"/>
  <c r="M77" i="1"/>
  <c r="K77" i="1"/>
  <c r="M76" i="1"/>
  <c r="K76" i="1"/>
  <c r="M75" i="1"/>
  <c r="K75" i="1"/>
  <c r="M74" i="1"/>
  <c r="K74" i="1"/>
  <c r="A87" i="1"/>
  <c r="A88" i="1" s="1"/>
  <c r="A89" i="1" s="1"/>
  <c r="A90" i="1" s="1"/>
  <c r="A91" i="1" s="1"/>
  <c r="A92" i="1" s="1"/>
  <c r="A93" i="1" s="1"/>
  <c r="A94" i="1" s="1"/>
  <c r="A95" i="1" s="1"/>
  <c r="A96" i="1" s="1"/>
  <c r="A97" i="1" s="1"/>
  <c r="A98" i="1" s="1"/>
  <c r="A99" i="1" s="1"/>
  <c r="A100" i="1" s="1"/>
  <c r="A101" i="1" s="1"/>
  <c r="A62" i="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M68" i="1"/>
  <c r="K68" i="1"/>
  <c r="M67" i="1"/>
  <c r="K67" i="1"/>
  <c r="M66" i="1"/>
  <c r="K66" i="1"/>
  <c r="M65" i="1"/>
  <c r="K65" i="1"/>
  <c r="M64" i="1"/>
  <c r="K64" i="1"/>
  <c r="M63" i="1"/>
  <c r="K63" i="1"/>
  <c r="M62" i="1"/>
  <c r="K62" i="1"/>
  <c r="M61" i="1"/>
  <c r="K61" i="1"/>
  <c r="M59" i="1"/>
  <c r="K59" i="1"/>
  <c r="M58" i="1"/>
  <c r="K58" i="1"/>
  <c r="M57" i="1"/>
  <c r="K57" i="1"/>
  <c r="M56" i="1"/>
  <c r="K56" i="1"/>
  <c r="M55" i="1"/>
  <c r="K55" i="1"/>
  <c r="M54" i="1"/>
  <c r="K54" i="1"/>
  <c r="M53" i="1"/>
  <c r="K53" i="1"/>
  <c r="M52" i="1"/>
  <c r="K52" i="1"/>
  <c r="M51" i="1"/>
  <c r="K51" i="1"/>
  <c r="M50" i="1"/>
  <c r="K50" i="1"/>
  <c r="M49" i="1"/>
  <c r="K49" i="1"/>
  <c r="A49" i="1"/>
  <c r="A50" i="1" s="1"/>
  <c r="M48" i="1"/>
  <c r="K48" i="1"/>
  <c r="M70" i="1"/>
  <c r="K70" i="1"/>
  <c r="M69" i="1"/>
  <c r="K69" i="1"/>
  <c r="M46" i="1"/>
  <c r="K46" i="1"/>
  <c r="M33" i="1"/>
  <c r="K33" i="1"/>
  <c r="M32" i="1"/>
  <c r="K32" i="1"/>
  <c r="A32" i="1"/>
  <c r="A33" i="1" s="1"/>
  <c r="A34" i="1" s="1"/>
  <c r="M31" i="1"/>
  <c r="K31" i="1"/>
  <c r="B37" i="3" l="1"/>
  <c r="B23" i="3"/>
  <c r="B19" i="3"/>
  <c r="B21" i="3"/>
  <c r="B8" i="3"/>
  <c r="B15" i="3"/>
  <c r="B43" i="3"/>
  <c r="B31" i="3"/>
  <c r="B313" i="1"/>
  <c r="A289" i="1"/>
  <c r="A251" i="1"/>
  <c r="A171" i="1"/>
  <c r="B156" i="1"/>
  <c r="A135" i="1"/>
  <c r="A136" i="1" s="1"/>
  <c r="A137" i="1" s="1"/>
  <c r="A138" i="1" s="1"/>
  <c r="B60" i="1"/>
  <c r="A51" i="1"/>
  <c r="A52" i="1" s="1"/>
  <c r="A53" i="1" s="1"/>
  <c r="A54" i="1" s="1"/>
  <c r="A55" i="1" s="1"/>
  <c r="A56" i="1" s="1"/>
  <c r="A57" i="1" s="1"/>
  <c r="A58" i="1" s="1"/>
  <c r="A59" i="1" s="1"/>
  <c r="M8" i="1"/>
  <c r="K8" i="1"/>
  <c r="A8" i="1"/>
  <c r="M7" i="1"/>
  <c r="K7" i="1"/>
  <c r="B7" i="3" l="1"/>
  <c r="A252" i="1"/>
  <c r="A253" i="1" s="1"/>
  <c r="A254" i="1" s="1"/>
  <c r="A255" i="1" s="1"/>
  <c r="A256" i="1" s="1"/>
  <c r="A257" i="1" s="1"/>
  <c r="A258" i="1" s="1"/>
  <c r="A259" i="1" s="1"/>
  <c r="A260" i="1" s="1"/>
  <c r="B132" i="1"/>
  <c r="B47" i="1"/>
  <c r="A9" i="1"/>
  <c r="M12" i="1" l="1"/>
  <c r="M11" i="1"/>
  <c r="M10" i="1"/>
  <c r="M9" i="1"/>
  <c r="M29" i="1"/>
  <c r="M28" i="1"/>
  <c r="M27" i="1"/>
  <c r="M26" i="1"/>
  <c r="M25" i="1"/>
  <c r="M24" i="1"/>
  <c r="M23" i="1"/>
  <c r="M22" i="1"/>
  <c r="M21" i="1"/>
  <c r="M20" i="1"/>
  <c r="M19" i="1"/>
  <c r="M18" i="1"/>
  <c r="M17" i="1"/>
  <c r="M16" i="1"/>
  <c r="M15" i="1"/>
  <c r="M14" i="1"/>
  <c r="M45" i="1"/>
  <c r="M44" i="1"/>
  <c r="M43" i="1"/>
  <c r="M42" i="1"/>
  <c r="M41" i="1"/>
  <c r="M40" i="1"/>
  <c r="M39" i="1"/>
  <c r="M38" i="1"/>
  <c r="M37" i="1"/>
  <c r="M36" i="1"/>
  <c r="M35" i="1"/>
  <c r="M34" i="1"/>
  <c r="M73" i="1"/>
  <c r="M72" i="1"/>
  <c r="M71" i="1"/>
  <c r="M101" i="1"/>
  <c r="M100" i="1"/>
  <c r="M99" i="1"/>
  <c r="M98" i="1"/>
  <c r="M97" i="1"/>
  <c r="M96" i="1"/>
  <c r="M95" i="1"/>
  <c r="M94" i="1"/>
  <c r="M93" i="1"/>
  <c r="M92" i="1"/>
  <c r="M91" i="1"/>
  <c r="M90" i="1"/>
  <c r="M89" i="1"/>
  <c r="M88" i="1"/>
  <c r="M87" i="1"/>
  <c r="M86" i="1"/>
  <c r="M117" i="1"/>
  <c r="M116" i="1"/>
  <c r="M115" i="1"/>
  <c r="M114" i="1"/>
  <c r="M113" i="1"/>
  <c r="M112" i="1"/>
  <c r="M111" i="1"/>
  <c r="M110" i="1"/>
  <c r="M109" i="1"/>
  <c r="M108" i="1"/>
  <c r="M107" i="1"/>
  <c r="M106" i="1"/>
  <c r="M105" i="1"/>
  <c r="M104" i="1"/>
  <c r="M103" i="1"/>
  <c r="M131" i="1"/>
  <c r="M130" i="1"/>
  <c r="M129" i="1"/>
  <c r="M128" i="1"/>
  <c r="M127" i="1"/>
  <c r="M126" i="1"/>
  <c r="M125" i="1"/>
  <c r="M124" i="1"/>
  <c r="M123" i="1"/>
  <c r="M122" i="1"/>
  <c r="M121" i="1"/>
  <c r="M120" i="1"/>
  <c r="M133" i="1"/>
  <c r="M143" i="1"/>
  <c r="M142" i="1"/>
  <c r="M141" i="1"/>
  <c r="M140" i="1"/>
  <c r="M155" i="1"/>
  <c r="M154" i="1"/>
  <c r="M153" i="1"/>
  <c r="M152" i="1"/>
  <c r="M151" i="1"/>
  <c r="M150" i="1"/>
  <c r="M149" i="1"/>
  <c r="M148" i="1"/>
  <c r="M147" i="1"/>
  <c r="M157" i="1"/>
  <c r="M221" i="1"/>
  <c r="M220" i="1"/>
  <c r="M219" i="1"/>
  <c r="M218" i="1"/>
  <c r="M217" i="1"/>
  <c r="M216" i="1"/>
  <c r="M215" i="1"/>
  <c r="M205" i="1"/>
  <c r="M204" i="1"/>
  <c r="M203" i="1"/>
  <c r="M202" i="1"/>
  <c r="M198" i="1"/>
  <c r="M197" i="1"/>
  <c r="M196" i="1"/>
  <c r="M195" i="1"/>
  <c r="M194" i="1"/>
  <c r="M193" i="1"/>
  <c r="M192" i="1"/>
  <c r="M191" i="1"/>
  <c r="M190" i="1"/>
  <c r="M189" i="1"/>
  <c r="M188" i="1"/>
  <c r="M187" i="1"/>
  <c r="M186" i="1"/>
  <c r="M185" i="1"/>
  <c r="M184" i="1"/>
  <c r="M183" i="1"/>
  <c r="M179" i="1"/>
  <c r="M178" i="1"/>
  <c r="M177" i="1"/>
  <c r="M176" i="1"/>
  <c r="M175" i="1"/>
  <c r="M174" i="1"/>
  <c r="M173" i="1"/>
  <c r="M172" i="1"/>
  <c r="M171" i="1"/>
  <c r="M230" i="1"/>
  <c r="M229" i="1"/>
  <c r="M228" i="1"/>
  <c r="M227" i="1"/>
  <c r="M226" i="1"/>
  <c r="M225" i="1"/>
  <c r="M224" i="1"/>
  <c r="M223" i="1"/>
  <c r="M236" i="1"/>
  <c r="M235" i="1"/>
  <c r="M234" i="1"/>
  <c r="M233" i="1"/>
  <c r="M232" i="1"/>
  <c r="M242" i="1"/>
  <c r="M241" i="1"/>
  <c r="M240" i="1"/>
  <c r="M239" i="1"/>
  <c r="M238" i="1"/>
  <c r="M266" i="1"/>
  <c r="M265" i="1"/>
  <c r="M335" i="1"/>
  <c r="M334" i="1"/>
  <c r="M332" i="1"/>
  <c r="M331" i="1"/>
  <c r="M330" i="1"/>
  <c r="M329" i="1"/>
  <c r="M328" i="1"/>
  <c r="M325" i="1"/>
  <c r="M319" i="1"/>
  <c r="M317" i="1"/>
  <c r="M312" i="1"/>
  <c r="M311" i="1"/>
  <c r="M310" i="1"/>
  <c r="M309" i="1"/>
  <c r="M308" i="1"/>
  <c r="M307" i="1"/>
  <c r="M306" i="1"/>
  <c r="M301" i="1"/>
  <c r="M300" i="1"/>
  <c r="M299" i="1"/>
  <c r="M298" i="1"/>
  <c r="M297" i="1"/>
  <c r="M296" i="1"/>
  <c r="M295" i="1"/>
  <c r="M294" i="1"/>
  <c r="M293" i="1"/>
  <c r="M292" i="1"/>
  <c r="M291" i="1"/>
  <c r="M290" i="1"/>
  <c r="M289" i="1"/>
  <c r="M283" i="1"/>
  <c r="M281" i="1"/>
  <c r="M280" i="1"/>
  <c r="M279" i="1"/>
  <c r="M278" i="1"/>
  <c r="M277" i="1"/>
  <c r="M276" i="1"/>
  <c r="M275" i="1"/>
  <c r="M274" i="1"/>
  <c r="M273" i="1"/>
  <c r="M272" i="1"/>
  <c r="M271" i="1"/>
  <c r="M270" i="1"/>
  <c r="M268" i="1"/>
  <c r="M269" i="1"/>
  <c r="K335" i="1"/>
  <c r="K334" i="1"/>
  <c r="K332" i="1"/>
  <c r="K331" i="1"/>
  <c r="K330" i="1"/>
  <c r="K329" i="1"/>
  <c r="K328" i="1"/>
  <c r="K325" i="1"/>
  <c r="K319" i="1"/>
  <c r="K317" i="1"/>
  <c r="K312" i="1"/>
  <c r="K311" i="1"/>
  <c r="K310" i="1"/>
  <c r="K309" i="1"/>
  <c r="K308" i="1"/>
  <c r="K307" i="1"/>
  <c r="K306" i="1"/>
  <c r="K301" i="1"/>
  <c r="K300" i="1"/>
  <c r="K299" i="1"/>
  <c r="K298" i="1"/>
  <c r="K297" i="1"/>
  <c r="K296" i="1"/>
  <c r="K295" i="1"/>
  <c r="K294" i="1"/>
  <c r="K293" i="1"/>
  <c r="K292" i="1"/>
  <c r="K291" i="1"/>
  <c r="K290" i="1"/>
  <c r="K289" i="1"/>
  <c r="K283" i="1"/>
  <c r="K281" i="1"/>
  <c r="K280" i="1"/>
  <c r="K279" i="1"/>
  <c r="K278" i="1"/>
  <c r="K277" i="1"/>
  <c r="K276" i="1"/>
  <c r="K275" i="1"/>
  <c r="K274" i="1"/>
  <c r="K273" i="1"/>
  <c r="K272" i="1"/>
  <c r="K271" i="1"/>
  <c r="K270" i="1"/>
  <c r="K269" i="1"/>
  <c r="K268" i="1"/>
  <c r="K266" i="1"/>
  <c r="K265" i="1"/>
  <c r="K242" i="1"/>
  <c r="K241" i="1"/>
  <c r="K240" i="1"/>
  <c r="K239" i="1"/>
  <c r="K238" i="1"/>
  <c r="K236" i="1"/>
  <c r="K235" i="1"/>
  <c r="K234" i="1"/>
  <c r="K233" i="1"/>
  <c r="K232" i="1"/>
  <c r="K230" i="1"/>
  <c r="K229" i="1"/>
  <c r="K228" i="1"/>
  <c r="K227" i="1"/>
  <c r="K226" i="1"/>
  <c r="K225" i="1"/>
  <c r="K224" i="1"/>
  <c r="K223" i="1"/>
  <c r="K221" i="1"/>
  <c r="K220" i="1"/>
  <c r="K219" i="1"/>
  <c r="K218" i="1"/>
  <c r="K217" i="1"/>
  <c r="K216" i="1"/>
  <c r="K215" i="1"/>
  <c r="K205" i="1"/>
  <c r="K204" i="1"/>
  <c r="K203" i="1"/>
  <c r="K202" i="1"/>
  <c r="K198" i="1"/>
  <c r="K197" i="1"/>
  <c r="K196" i="1"/>
  <c r="K195" i="1"/>
  <c r="K194" i="1"/>
  <c r="K193" i="1"/>
  <c r="K192" i="1"/>
  <c r="K191" i="1"/>
  <c r="K190" i="1"/>
  <c r="K189" i="1"/>
  <c r="K188" i="1"/>
  <c r="K187" i="1"/>
  <c r="K186" i="1"/>
  <c r="K185" i="1"/>
  <c r="K184" i="1"/>
  <c r="K183" i="1"/>
  <c r="K179" i="1"/>
  <c r="K178" i="1"/>
  <c r="K177" i="1"/>
  <c r="K176" i="1"/>
  <c r="K175" i="1"/>
  <c r="K174" i="1"/>
  <c r="K173" i="1"/>
  <c r="K172" i="1"/>
  <c r="K171" i="1"/>
  <c r="K157" i="1"/>
  <c r="K155" i="1"/>
  <c r="K154" i="1"/>
  <c r="K153" i="1"/>
  <c r="K152" i="1"/>
  <c r="K151" i="1"/>
  <c r="K150" i="1"/>
  <c r="K149" i="1"/>
  <c r="K148" i="1"/>
  <c r="K147" i="1"/>
  <c r="K143" i="1"/>
  <c r="K142" i="1"/>
  <c r="K141" i="1"/>
  <c r="K140" i="1"/>
  <c r="K133" i="1"/>
  <c r="K131" i="1"/>
  <c r="K130" i="1"/>
  <c r="K129" i="1"/>
  <c r="K128" i="1"/>
  <c r="K127" i="1"/>
  <c r="K126" i="1"/>
  <c r="K125" i="1"/>
  <c r="K124" i="1"/>
  <c r="K123" i="1"/>
  <c r="K122" i="1"/>
  <c r="K121" i="1"/>
  <c r="K120" i="1"/>
  <c r="K117" i="1"/>
  <c r="K116" i="1"/>
  <c r="K115" i="1"/>
  <c r="K114" i="1"/>
  <c r="K113" i="1"/>
  <c r="K112" i="1"/>
  <c r="K111" i="1"/>
  <c r="K110" i="1"/>
  <c r="K109" i="1"/>
  <c r="K108" i="1"/>
  <c r="K107" i="1"/>
  <c r="K106" i="1"/>
  <c r="K105" i="1"/>
  <c r="K104" i="1"/>
  <c r="K103" i="1"/>
  <c r="K101" i="1"/>
  <c r="K100" i="1"/>
  <c r="K99" i="1"/>
  <c r="K98" i="1"/>
  <c r="K97" i="1"/>
  <c r="K96" i="1"/>
  <c r="K95" i="1"/>
  <c r="K94" i="1"/>
  <c r="K93" i="1"/>
  <c r="K92" i="1"/>
  <c r="K91" i="1"/>
  <c r="K90" i="1"/>
  <c r="K89" i="1"/>
  <c r="K88" i="1"/>
  <c r="K87" i="1"/>
  <c r="K86" i="1"/>
  <c r="K73" i="1"/>
  <c r="K72" i="1"/>
  <c r="K71" i="1"/>
  <c r="K45" i="1"/>
  <c r="K44" i="1"/>
  <c r="K43" i="1"/>
  <c r="K42" i="1"/>
  <c r="K41" i="1"/>
  <c r="K40" i="1"/>
  <c r="K39" i="1"/>
  <c r="K38" i="1"/>
  <c r="K37" i="1"/>
  <c r="K36" i="1"/>
  <c r="K35" i="1"/>
  <c r="K34" i="1"/>
  <c r="K29" i="1"/>
  <c r="K28" i="1"/>
  <c r="K27" i="1"/>
  <c r="K26" i="1"/>
  <c r="K25" i="1"/>
  <c r="K24" i="1"/>
  <c r="K23" i="1"/>
  <c r="K22" i="1"/>
  <c r="K21" i="1"/>
  <c r="K20" i="1"/>
  <c r="K19" i="1"/>
  <c r="K18" i="1"/>
  <c r="K17" i="1"/>
  <c r="K16" i="1"/>
  <c r="K15" i="1"/>
  <c r="K14" i="1"/>
  <c r="K12" i="1"/>
  <c r="K11" i="1"/>
  <c r="K10" i="1"/>
  <c r="K9" i="1"/>
  <c r="H333" i="1"/>
  <c r="H305" i="1"/>
  <c r="H282" i="1"/>
  <c r="H267" i="1"/>
  <c r="H264" i="1"/>
  <c r="H237" i="1"/>
  <c r="H231" i="1"/>
  <c r="H5" i="1" s="1"/>
  <c r="H222" i="1"/>
  <c r="H146" i="1"/>
  <c r="H119" i="1"/>
  <c r="H85" i="1"/>
  <c r="H13" i="1"/>
  <c r="G333" i="1"/>
  <c r="G305" i="1"/>
  <c r="G282" i="1"/>
  <c r="G267" i="1"/>
  <c r="G264" i="1"/>
  <c r="G237" i="1"/>
  <c r="G231" i="1"/>
  <c r="G222" i="1"/>
  <c r="G146" i="1"/>
  <c r="G119" i="1"/>
  <c r="G85" i="1"/>
  <c r="A335" i="1" l="1"/>
  <c r="B333" i="1" s="1"/>
  <c r="A329" i="1"/>
  <c r="A307" i="1"/>
  <c r="A290" i="1"/>
  <c r="B282" i="1"/>
  <c r="A269" i="1"/>
  <c r="A270" i="1" s="1"/>
  <c r="A271" i="1" s="1"/>
  <c r="A272" i="1" s="1"/>
  <c r="A273" i="1" s="1"/>
  <c r="A274" i="1" s="1"/>
  <c r="A275" i="1" s="1"/>
  <c r="A276" i="1" s="1"/>
  <c r="A277" i="1" s="1"/>
  <c r="A278" i="1" s="1"/>
  <c r="A279" i="1" s="1"/>
  <c r="A280" i="1" s="1"/>
  <c r="A281" i="1" s="1"/>
  <c r="A266" i="1"/>
  <c r="A239" i="1"/>
  <c r="A240" i="1" s="1"/>
  <c r="A233" i="1"/>
  <c r="A234" i="1" s="1"/>
  <c r="A224" i="1"/>
  <c r="A225" i="1" s="1"/>
  <c r="A172" i="1"/>
  <c r="A148" i="1"/>
  <c r="A149" i="1" s="1"/>
  <c r="A141" i="1"/>
  <c r="A121" i="1"/>
  <c r="A122" i="1" s="1"/>
  <c r="A104" i="1"/>
  <c r="G13" i="1"/>
  <c r="G5" i="1" s="1"/>
  <c r="A35" i="1"/>
  <c r="A15" i="1"/>
  <c r="A10" i="1"/>
  <c r="A330" i="1" l="1"/>
  <c r="A308" i="1"/>
  <c r="A291" i="1"/>
  <c r="B264" i="1"/>
  <c r="A173" i="1"/>
  <c r="A174" i="1" s="1"/>
  <c r="A175" i="1" s="1"/>
  <c r="A176" i="1" s="1"/>
  <c r="A142" i="1"/>
  <c r="A143" i="1" s="1"/>
  <c r="A105" i="1"/>
  <c r="A106" i="1" s="1"/>
  <c r="A107" i="1" s="1"/>
  <c r="A108" i="1" s="1"/>
  <c r="A109" i="1" s="1"/>
  <c r="A110" i="1" s="1"/>
  <c r="A111" i="1" s="1"/>
  <c r="A112" i="1" s="1"/>
  <c r="A113" i="1" s="1"/>
  <c r="A114" i="1" s="1"/>
  <c r="A115" i="1" s="1"/>
  <c r="A116" i="1" s="1"/>
  <c r="A117" i="1" s="1"/>
  <c r="A118" i="1" s="1"/>
  <c r="A11" i="1"/>
  <c r="A12" i="1" s="1"/>
  <c r="A16" i="1"/>
  <c r="A17" i="1" s="1"/>
  <c r="A18" i="1" s="1"/>
  <c r="A19" i="1" s="1"/>
  <c r="A20" i="1" s="1"/>
  <c r="A21" i="1" s="1"/>
  <c r="A22" i="1" s="1"/>
  <c r="A23" i="1" s="1"/>
  <c r="A24" i="1" s="1"/>
  <c r="A25" i="1" s="1"/>
  <c r="A26" i="1" s="1"/>
  <c r="A27" i="1" s="1"/>
  <c r="A28" i="1" s="1"/>
  <c r="A29" i="1" s="1"/>
  <c r="B267" i="1"/>
  <c r="A331" i="1"/>
  <c r="A332" i="1" s="1"/>
  <c r="A309" i="1"/>
  <c r="A292" i="1"/>
  <c r="A241" i="1"/>
  <c r="A242" i="1" s="1"/>
  <c r="B237" i="1" s="1"/>
  <c r="A235" i="1"/>
  <c r="A226" i="1"/>
  <c r="A227" i="1" s="1"/>
  <c r="A228" i="1" s="1"/>
  <c r="A229" i="1" s="1"/>
  <c r="A230" i="1" s="1"/>
  <c r="A150" i="1"/>
  <c r="A151" i="1" s="1"/>
  <c r="A152" i="1" s="1"/>
  <c r="A153" i="1" s="1"/>
  <c r="A154" i="1" s="1"/>
  <c r="A155" i="1" s="1"/>
  <c r="A123" i="1"/>
  <c r="A124" i="1" s="1"/>
  <c r="A125" i="1" s="1"/>
  <c r="A126" i="1" s="1"/>
  <c r="A127" i="1" s="1"/>
  <c r="A128" i="1" s="1"/>
  <c r="A129" i="1" s="1"/>
  <c r="A130" i="1" s="1"/>
  <c r="A131" i="1" s="1"/>
  <c r="A36" i="1"/>
  <c r="A37" i="1" s="1"/>
  <c r="A38" i="1" s="1"/>
  <c r="B326" i="1" l="1"/>
  <c r="A177" i="1"/>
  <c r="A178" i="1" s="1"/>
  <c r="A179" i="1" s="1"/>
  <c r="A144" i="1"/>
  <c r="A145" i="1" s="1"/>
  <c r="B102" i="1"/>
  <c r="A39" i="1"/>
  <c r="A40" i="1" s="1"/>
  <c r="A41" i="1" s="1"/>
  <c r="A42" i="1" s="1"/>
  <c r="A43" i="1" s="1"/>
  <c r="B6" i="1"/>
  <c r="B13" i="1"/>
  <c r="A44" i="1"/>
  <c r="A45" i="1" s="1"/>
  <c r="A46" i="1" s="1"/>
  <c r="A236" i="1"/>
  <c r="B231" i="1" s="1"/>
  <c r="A293" i="1"/>
  <c r="A294" i="1" s="1"/>
  <c r="A295" i="1" s="1"/>
  <c r="A296" i="1" s="1"/>
  <c r="A297" i="1" s="1"/>
  <c r="A298" i="1" s="1"/>
  <c r="A299" i="1" s="1"/>
  <c r="A300" i="1" s="1"/>
  <c r="A301" i="1" s="1"/>
  <c r="B286" i="1" s="1"/>
  <c r="B119" i="1"/>
  <c r="A310" i="1"/>
  <c r="A311" i="1" s="1"/>
  <c r="A312" i="1" s="1"/>
  <c r="B222" i="1"/>
  <c r="B146" i="1"/>
  <c r="B85" i="1"/>
  <c r="B305" i="1" l="1"/>
  <c r="A180" i="1"/>
  <c r="B139" i="1"/>
  <c r="B30" i="1"/>
  <c r="A181" i="1" l="1"/>
  <c r="A182" i="1" s="1"/>
  <c r="A183" i="1" s="1"/>
  <c r="A184" i="1" s="1"/>
  <c r="A185" i="1" s="1"/>
  <c r="A186" i="1" s="1"/>
  <c r="A187" i="1" s="1"/>
  <c r="A188" i="1" s="1"/>
  <c r="A189" i="1" s="1"/>
  <c r="A190" i="1" s="1"/>
  <c r="A191" i="1" s="1"/>
  <c r="A192" i="1" s="1"/>
  <c r="A193" i="1" s="1"/>
  <c r="A194" i="1" s="1"/>
  <c r="A195" i="1" s="1"/>
  <c r="A196" i="1" l="1"/>
  <c r="A197" i="1" l="1"/>
  <c r="A198" i="1" s="1"/>
  <c r="A199" i="1" l="1"/>
  <c r="A200" i="1" l="1"/>
  <c r="A201" i="1" s="1"/>
  <c r="A202" i="1" s="1"/>
  <c r="A203" i="1" s="1"/>
  <c r="A204" i="1" s="1"/>
  <c r="A205" i="1" s="1"/>
  <c r="A206" i="1" l="1"/>
  <c r="A207" i="1" l="1"/>
  <c r="A208" i="1" s="1"/>
  <c r="A209" i="1" s="1"/>
  <c r="A210" i="1" s="1"/>
  <c r="A211" i="1" s="1"/>
  <c r="A212" i="1" s="1"/>
  <c r="A213" i="1" s="1"/>
  <c r="A214" i="1" s="1"/>
  <c r="A215" i="1" s="1"/>
  <c r="A216" i="1" s="1"/>
  <c r="A217" i="1" s="1"/>
  <c r="A218" i="1" s="1"/>
  <c r="A219" i="1" s="1"/>
  <c r="A220" i="1" s="1"/>
  <c r="A221" i="1" s="1"/>
  <c r="B168" i="1"/>
</calcChain>
</file>

<file path=xl/sharedStrings.xml><?xml version="1.0" encoding="utf-8"?>
<sst xmlns="http://schemas.openxmlformats.org/spreadsheetml/2006/main" count="5633" uniqueCount="1659">
  <si>
    <t>Số GCN</t>
  </si>
  <si>
    <t>Số vào sổ cấp</t>
  </si>
  <si>
    <t>Tên người sử dụng, quản lý đất</t>
  </si>
  <si>
    <t>Ghi chú</t>
  </si>
  <si>
    <t>STT</t>
  </si>
  <si>
    <t>Cơ quan cấp</t>
  </si>
  <si>
    <t>Sở Tài nguyên và Môi trường tỉnh</t>
  </si>
  <si>
    <t>Tổng diện tích sàn xây dựng (m2)</t>
  </si>
  <si>
    <t>Mẫu nhà áp dụng</t>
  </si>
  <si>
    <t>DTXD lô đất (m2/lô)</t>
  </si>
  <si>
    <t>Mật độ xây dựng (%)</t>
  </si>
  <si>
    <t>Hệ số sử dụng đất (Lần)</t>
  </si>
  <si>
    <t xml:space="preserve">Công ty TNHH Một thành viên Đầu tư và Phát triển DB </t>
  </si>
  <si>
    <t>(Đính kèm văn bản số………/CV-ngày ……./…..../2025 của CTY)</t>
  </si>
  <si>
    <t>DANH SÁCH 194 CĂN NHÀ TẠI DỰ ÁN THÀNH PHẦN 1-1 THUỘC DỰ ÁN KHU ĐÔ THỊ SINH THÁI, THƯƠNG MẠI DU LỊCH TẠI XÃ THANH PHÚ, HUYỆN BẾN LỨC, TỈNH LONG AN
ĐỦ ĐIỀU KIỆN ĐỂ BÁN NHÀ Ở HÌNH THÀNH TRONG TƯƠNG LAI</t>
  </si>
  <si>
    <t>1-LK01-03</t>
  </si>
  <si>
    <t>1-LK01-05A</t>
  </si>
  <si>
    <t>1-LK01-05</t>
  </si>
  <si>
    <t>1-LK01-06</t>
  </si>
  <si>
    <t>1. Khu 1-LK01</t>
  </si>
  <si>
    <t>1-LK02-01</t>
  </si>
  <si>
    <t>1-LK02-02</t>
  </si>
  <si>
    <t>1-LK02-03</t>
  </si>
  <si>
    <t>1-LK02-05A</t>
  </si>
  <si>
    <t>1-LK02-05</t>
  </si>
  <si>
    <t>1-LK02-06</t>
  </si>
  <si>
    <t>1-LK02-08A</t>
  </si>
  <si>
    <t>1-LK02-08</t>
  </si>
  <si>
    <t>1-LK02-09</t>
  </si>
  <si>
    <t>1-LK02-10</t>
  </si>
  <si>
    <t>1-LK02-11</t>
  </si>
  <si>
    <t>1-LK02-12</t>
  </si>
  <si>
    <t>1-LK02-12A</t>
  </si>
  <si>
    <t>1-LK02-15A</t>
  </si>
  <si>
    <t>1-LK02-15</t>
  </si>
  <si>
    <t>1-LK02-16</t>
  </si>
  <si>
    <t>2. Khu 1-LK02</t>
  </si>
  <si>
    <t>3. Khu 1-LK03</t>
  </si>
  <si>
    <t>1-LK03-05A</t>
  </si>
  <si>
    <t>1-LK03-05</t>
  </si>
  <si>
    <t>1-LK03-06</t>
  </si>
  <si>
    <t>1-LK03-08A</t>
  </si>
  <si>
    <t>1-LK03-08</t>
  </si>
  <si>
    <t>1-LK03-09</t>
  </si>
  <si>
    <t>1-LK03-10</t>
  </si>
  <si>
    <t>1-LK03-11</t>
  </si>
  <si>
    <t>1-LK03-12</t>
  </si>
  <si>
    <t>1-LK03-12A</t>
  </si>
  <si>
    <t>1-LK03-15A</t>
  </si>
  <si>
    <t>1-LK03-15</t>
  </si>
  <si>
    <t>4. Khu 1-LK05</t>
  </si>
  <si>
    <t>1-LK05-11</t>
  </si>
  <si>
    <t>1-LK05-12</t>
  </si>
  <si>
    <t>1-LK05-12A</t>
  </si>
  <si>
    <t>1-LK06-01</t>
  </si>
  <si>
    <t>1-LK06-02</t>
  </si>
  <si>
    <t>1-LK06-03</t>
  </si>
  <si>
    <t>1-LK06-05A</t>
  </si>
  <si>
    <t>1-LK06-05</t>
  </si>
  <si>
    <t>1-LK06-06</t>
  </si>
  <si>
    <t>1-LK06-08A</t>
  </si>
  <si>
    <t>1-LK06-08</t>
  </si>
  <si>
    <t>1-LK06-09</t>
  </si>
  <si>
    <t>1-LK06-10</t>
  </si>
  <si>
    <t>1-LK06-11</t>
  </si>
  <si>
    <t>1-LK06-12</t>
  </si>
  <si>
    <t>1-LK06-12A</t>
  </si>
  <si>
    <t>1-LK06-15A</t>
  </si>
  <si>
    <t>1-LK06-15</t>
  </si>
  <si>
    <t>1-LK06-16</t>
  </si>
  <si>
    <t>1-LK07-01</t>
  </si>
  <si>
    <t>1-LK07-02</t>
  </si>
  <si>
    <t>1-LK07-03</t>
  </si>
  <si>
    <t>1-LK07-05A</t>
  </si>
  <si>
    <t>1-LK07-05</t>
  </si>
  <si>
    <t>1-LK07-06</t>
  </si>
  <si>
    <t>1-LK07-08A</t>
  </si>
  <si>
    <t>1-LK07-08</t>
  </si>
  <si>
    <t>1-LK07-09</t>
  </si>
  <si>
    <t>1-LK07-10</t>
  </si>
  <si>
    <t>1-LK07-11</t>
  </si>
  <si>
    <t>1-LK07-12</t>
  </si>
  <si>
    <t>1-LK07-12A</t>
  </si>
  <si>
    <t>1-LK07-15A</t>
  </si>
  <si>
    <t>1-LK07-15</t>
  </si>
  <si>
    <t>1-LK08-01</t>
  </si>
  <si>
    <t>1-LK08-02</t>
  </si>
  <si>
    <t>1-LK08-03</t>
  </si>
  <si>
    <t>1-LK08-05A</t>
  </si>
  <si>
    <t>1-LK08-05</t>
  </si>
  <si>
    <t>1-LK08-06</t>
  </si>
  <si>
    <t>1-LK08-08A</t>
  </si>
  <si>
    <t>1-LK08-08</t>
  </si>
  <si>
    <t>1-LK08-09</t>
  </si>
  <si>
    <t>1-LK08-10</t>
  </si>
  <si>
    <t>1-LK08-11</t>
  </si>
  <si>
    <t>1-LK08-12</t>
  </si>
  <si>
    <t>1-LK09-01</t>
  </si>
  <si>
    <t>1-LK10-01</t>
  </si>
  <si>
    <t>1-LK10-02</t>
  </si>
  <si>
    <t>1-LK10-03</t>
  </si>
  <si>
    <t>1-LK10-05A</t>
  </si>
  <si>
    <t>1-LK11-01</t>
  </si>
  <si>
    <t>1-LK11-02</t>
  </si>
  <si>
    <t>1-LK11-03</t>
  </si>
  <si>
    <t>1-LK11-05A</t>
  </si>
  <si>
    <t>1-LK11-05</t>
  </si>
  <si>
    <t>1-LK11-06</t>
  </si>
  <si>
    <t>1-LK11-08A</t>
  </si>
  <si>
    <t>1-LK11-08</t>
  </si>
  <si>
    <t>1-LK11-09</t>
  </si>
  <si>
    <t>1-LK12-06</t>
  </si>
  <si>
    <t>1-LK13-03</t>
  </si>
  <si>
    <t>1-LK13-05A</t>
  </si>
  <si>
    <t>1-LK13-05</t>
  </si>
  <si>
    <t>1-LK13-06</t>
  </si>
  <si>
    <t>1-LK13-08A</t>
  </si>
  <si>
    <t>1-LK13-08</t>
  </si>
  <si>
    <t>1-LK13-09</t>
  </si>
  <si>
    <t>1-LK13-10</t>
  </si>
  <si>
    <t>1-LK13-11</t>
  </si>
  <si>
    <t>1-LK13-15</t>
  </si>
  <si>
    <t>1-LK13-16</t>
  </si>
  <si>
    <t>1-LK13-18A</t>
  </si>
  <si>
    <t>1-LK13-18</t>
  </si>
  <si>
    <t>1-LK13-19</t>
  </si>
  <si>
    <t>1-LK13-20</t>
  </si>
  <si>
    <t>1-LK13-21</t>
  </si>
  <si>
    <t>1-LK13-22</t>
  </si>
  <si>
    <t>1-LK13-23</t>
  </si>
  <si>
    <t>1-LK13-24</t>
  </si>
  <si>
    <t>1-LK13-25</t>
  </si>
  <si>
    <t>1-LK13-26</t>
  </si>
  <si>
    <t>1-LK13-27</t>
  </si>
  <si>
    <t>1-LK13-28</t>
  </si>
  <si>
    <t>1-LK13-29</t>
  </si>
  <si>
    <t>1-LK13-30</t>
  </si>
  <si>
    <t>1-LK13-34</t>
  </si>
  <si>
    <t>1-LK13-35</t>
  </si>
  <si>
    <t>1-LK13-36</t>
  </si>
  <si>
    <t>1-LK13-37</t>
  </si>
  <si>
    <t>1-LK13-47</t>
  </si>
  <si>
    <t>1-LK13-48</t>
  </si>
  <si>
    <t>1-LK13-50A</t>
  </si>
  <si>
    <t>1-LK13-50</t>
  </si>
  <si>
    <t>1-LK13-51</t>
  </si>
  <si>
    <t>1-LK13-52</t>
  </si>
  <si>
    <t>1-LK13-54A</t>
  </si>
  <si>
    <t>1-LK14-01</t>
  </si>
  <si>
    <t>1-LK14-02</t>
  </si>
  <si>
    <t>1-LK14-03</t>
  </si>
  <si>
    <t>1-LK14-05A</t>
  </si>
  <si>
    <t>1-LK14-05</t>
  </si>
  <si>
    <t>1-LK14-06</t>
  </si>
  <si>
    <t>1-LK14-08A</t>
  </si>
  <si>
    <t>1-LK14-08</t>
  </si>
  <si>
    <t>1-BT01-01</t>
  </si>
  <si>
    <t>1-BT01-02</t>
  </si>
  <si>
    <t>1-BT01-03</t>
  </si>
  <si>
    <t>1-BT01-05A</t>
  </si>
  <si>
    <t>1-BT01-05</t>
  </si>
  <si>
    <t>1-BT02-01</t>
  </si>
  <si>
    <t>1-BT02-02</t>
  </si>
  <si>
    <t>1-BT02-03</t>
  </si>
  <si>
    <t>1-BT02-05A</t>
  </si>
  <si>
    <t>1-BT02-05</t>
  </si>
  <si>
    <t>1-BT07-01</t>
  </si>
  <si>
    <t>1-BT07-02</t>
  </si>
  <si>
    <t>1-BT08-01</t>
  </si>
  <si>
    <t>1-BT08-02</t>
  </si>
  <si>
    <t>1-BT08-03</t>
  </si>
  <si>
    <t>1-BT08-05A</t>
  </si>
  <si>
    <t>1-BT08-05</t>
  </si>
  <si>
    <t>1-BT08-06</t>
  </si>
  <si>
    <t>1-BT08-08A</t>
  </si>
  <si>
    <t>1-BT08-08</t>
  </si>
  <si>
    <t>1-BT08-09</t>
  </si>
  <si>
    <t>1-BT08-10</t>
  </si>
  <si>
    <t>1-BT08-11</t>
  </si>
  <si>
    <t>1-BT08-12</t>
  </si>
  <si>
    <t>1-BT08-12A</t>
  </si>
  <si>
    <t>1-BT08-15A</t>
  </si>
  <si>
    <t>1-BT09-01</t>
  </si>
  <si>
    <t>1-BT11-03</t>
  </si>
  <si>
    <t>1-BT11-05A</t>
  </si>
  <si>
    <t>1-BT11-05</t>
  </si>
  <si>
    <t>1-BT11-06</t>
  </si>
  <si>
    <t>1-BT11-08A</t>
  </si>
  <si>
    <t>1-BT11-08</t>
  </si>
  <si>
    <t>1-BT11-09</t>
  </si>
  <si>
    <t>1-BT11-10</t>
  </si>
  <si>
    <t>1-BT11-11</t>
  </si>
  <si>
    <t>1-BT11-12</t>
  </si>
  <si>
    <t>1-BT11-12A</t>
  </si>
  <si>
    <t>1-BT11-15A</t>
  </si>
  <si>
    <t>1-BT11-15</t>
  </si>
  <si>
    <t>1-BT13-01</t>
  </si>
  <si>
    <t>1-BT13-02</t>
  </si>
  <si>
    <t>1-BT13-03</t>
  </si>
  <si>
    <t>1-BT13-05A</t>
  </si>
  <si>
    <t>1-BT13-05</t>
  </si>
  <si>
    <t>1-BT13-06</t>
  </si>
  <si>
    <t>1-BT13-08A</t>
  </si>
  <si>
    <t>1-BT14-05A</t>
  </si>
  <si>
    <t>1-BT14-06</t>
  </si>
  <si>
    <t>1-BT15-02</t>
  </si>
  <si>
    <t>1-BT16-02</t>
  </si>
  <si>
    <t>1-BT16-03</t>
  </si>
  <si>
    <t>1-BT16-05A</t>
  </si>
  <si>
    <t>1-BT16-05</t>
  </si>
  <si>
    <t>1-BT16-06</t>
  </si>
  <si>
    <t>1-BT17-01</t>
  </si>
  <si>
    <t>1-BT17-02</t>
  </si>
  <si>
    <t>A-LKH.B-6x18M</t>
  </si>
  <si>
    <t>A-SHB-7.5x20M</t>
  </si>
  <si>
    <t>A-SHA-7.5x20M</t>
  </si>
  <si>
    <t>A-SHH-7.5x20M</t>
  </si>
  <si>
    <t>A-SHB-7.5x20</t>
  </si>
  <si>
    <t>A-SHH-7.5x20</t>
  </si>
  <si>
    <t>A-LK-6.5x18</t>
  </si>
  <si>
    <t>A-LK-6.5x18M</t>
  </si>
  <si>
    <t>A-LKH.A-6x18M</t>
  </si>
  <si>
    <t>A-SH-6.5x18</t>
  </si>
  <si>
    <t>A-SH-6.5x18M</t>
  </si>
  <si>
    <t>A-AHH.A-6.5x18</t>
  </si>
  <si>
    <t>A-AHH.B-6.5x18M</t>
  </si>
  <si>
    <t>A-LK-6x15</t>
  </si>
  <si>
    <t>A-LKH.B-6x15M</t>
  </si>
  <si>
    <t>A-LKH-6X18-BT</t>
  </si>
  <si>
    <t>A-LKH.B-6x18</t>
  </si>
  <si>
    <t>A-LKH.A-6x18</t>
  </si>
  <si>
    <t>A-SHH.A-6.5x18M</t>
  </si>
  <si>
    <t>A-SHH.A-6.5x18</t>
  </si>
  <si>
    <t>A-SHH.B-6.5x18M</t>
  </si>
  <si>
    <t>A-SHA-7.5x20</t>
  </si>
  <si>
    <t>A-LKH1.A-6.5x18M</t>
  </si>
  <si>
    <t>Z-LKH-6.5x18M</t>
  </si>
  <si>
    <t>Z-LK-6.5x18</t>
  </si>
  <si>
    <t>Z-LK-6.5x18M</t>
  </si>
  <si>
    <t>Z-LKH-6.5x18</t>
  </si>
  <si>
    <t>A-LKH1.B-6.5x18</t>
  </si>
  <si>
    <t>A-DLS-12x20</t>
  </si>
  <si>
    <t>A-SLS.B-9.5x20</t>
  </si>
  <si>
    <t>A-SLS.B-9.5x20M</t>
  </si>
  <si>
    <t>A-DLS-15x20M</t>
  </si>
  <si>
    <t>A-DLS-15x20</t>
  </si>
  <si>
    <t>A-DLS-12x20M</t>
  </si>
  <si>
    <t>A-DL-12x20</t>
  </si>
  <si>
    <t>A-SLS-15x15M</t>
  </si>
  <si>
    <t>A-SLS-15x15</t>
  </si>
  <si>
    <t>A-DL-12x20M</t>
  </si>
  <si>
    <t>A-DLS-12x20BTM</t>
  </si>
  <si>
    <t>A-DLS-12x20BT</t>
  </si>
  <si>
    <t>Z-SLS-9.5x20</t>
  </si>
  <si>
    <t>Z-SLS-9.5x20M</t>
  </si>
  <si>
    <t>A-SL-9x20BTM</t>
  </si>
  <si>
    <t>A-SL-9x20BT</t>
  </si>
  <si>
    <t>A-SLS.A-9.5x20M</t>
  </si>
  <si>
    <t>A-SLS.A-9.5x20</t>
  </si>
  <si>
    <t>Số tầng</t>
  </si>
  <si>
    <t>CÔNG TY TNHH MTV ĐẦU TƯ VÀ PHÁT TRIỂN DB</t>
  </si>
  <si>
    <t>Mã lô theo QHCT (Quyết định số …./QĐ-UBND ngày ... của UBND huyện …về phê duyệt QH)</t>
  </si>
  <si>
    <t>Diện tích 1 lô đất (m²)
(Quyết định số …./QĐ-UBND ngày ... của UBND huyện …về phê duyệt QH)</t>
  </si>
  <si>
    <t>1-LK01-01</t>
  </si>
  <si>
    <t>1-LK01-02</t>
  </si>
  <si>
    <t>A-SHH-7,5x20M</t>
  </si>
  <si>
    <t>A-SHA-7,5x20</t>
  </si>
  <si>
    <t>1-LK03-01</t>
  </si>
  <si>
    <t>1-LK03-02</t>
  </si>
  <si>
    <t>1-LK03-03</t>
  </si>
  <si>
    <t>A-SHH.A-6,5x18M</t>
  </si>
  <si>
    <t>A-SH-6,5x18</t>
  </si>
  <si>
    <t>A-SH-6,5x18M</t>
  </si>
  <si>
    <t>1-LK03-16</t>
  </si>
  <si>
    <t>A-SHH.B-6,5x18</t>
  </si>
  <si>
    <t>4. Khu 1-LK04</t>
  </si>
  <si>
    <t>1-LK04-01</t>
  </si>
  <si>
    <t>1-LK04-02</t>
  </si>
  <si>
    <t>1-LK04-03</t>
  </si>
  <si>
    <t>1-LK04-05A</t>
  </si>
  <si>
    <t>1-LK04-05</t>
  </si>
  <si>
    <t>1-LK04-06</t>
  </si>
  <si>
    <t>1-LK04-08A</t>
  </si>
  <si>
    <t>1-LK04-08</t>
  </si>
  <si>
    <t>1-LK04-09</t>
  </si>
  <si>
    <t>1-LK04-10</t>
  </si>
  <si>
    <t>1-LK04-11</t>
  </si>
  <si>
    <t>1-LK04-12</t>
  </si>
  <si>
    <t>A-LK-6,5x18</t>
  </si>
  <si>
    <t>A-LK-6,5x18M</t>
  </si>
  <si>
    <t>1-LK05-01</t>
  </si>
  <si>
    <t>1-LK05-02</t>
  </si>
  <si>
    <t>1-LK05-03</t>
  </si>
  <si>
    <t>1-LK05-05A</t>
  </si>
  <si>
    <t>1-LK05-05</t>
  </si>
  <si>
    <t>1-LK05-06</t>
  </si>
  <si>
    <t>1-LK05-08A</t>
  </si>
  <si>
    <t>1-LK05-08</t>
  </si>
  <si>
    <t>1-LK05-09</t>
  </si>
  <si>
    <t>1-LK05-10</t>
  </si>
  <si>
    <t>A-LKH.A-6x15</t>
  </si>
  <si>
    <t>A-LK-6x15M</t>
  </si>
  <si>
    <t>A-LKH.A-6x15M</t>
  </si>
  <si>
    <t>A-LKH.B-6x15</t>
  </si>
  <si>
    <t>1-LK05-15A</t>
  </si>
  <si>
    <t>1-LK05-15</t>
  </si>
  <si>
    <t>1-LK05-16</t>
  </si>
  <si>
    <t>1-LK05-18A</t>
  </si>
  <si>
    <t>1-LK05-18</t>
  </si>
  <si>
    <t>1-LK05-19</t>
  </si>
  <si>
    <t>1-LK05-20</t>
  </si>
  <si>
    <t>1-LK05-21</t>
  </si>
  <si>
    <t>1-LK05-22</t>
  </si>
  <si>
    <t>1-LK05-23</t>
  </si>
  <si>
    <t>1-LK05-24</t>
  </si>
  <si>
    <t>A-LK-6x18M</t>
  </si>
  <si>
    <t>A-LK-6x18</t>
  </si>
  <si>
    <t>5. Khu 1-LK05</t>
  </si>
  <si>
    <t>6. Khu 1-LK06</t>
  </si>
  <si>
    <t>7. Khu 1-LK07</t>
  </si>
  <si>
    <t>1-LK07-16</t>
  </si>
  <si>
    <t>8. Khu 1-LK08</t>
  </si>
  <si>
    <t>1-LK09-02</t>
  </si>
  <si>
    <t>1-LK09-03</t>
  </si>
  <si>
    <t>1-LK09-05A</t>
  </si>
  <si>
    <t>1-LK09-05</t>
  </si>
  <si>
    <t>1-LK09-06</t>
  </si>
  <si>
    <t>9. Khu 1-LK09</t>
  </si>
  <si>
    <t>10. Khu 1-LK10</t>
  </si>
  <si>
    <t>1-LK10-05</t>
  </si>
  <si>
    <t>1-LK10-06</t>
  </si>
  <si>
    <t>A-SHA-7,5x20M</t>
  </si>
  <si>
    <t>A-SHH-7,5x20</t>
  </si>
  <si>
    <t>11. Khu 1-LK11</t>
  </si>
  <si>
    <t>1-LK12-01</t>
  </si>
  <si>
    <t>1-LK12-02</t>
  </si>
  <si>
    <t>1-LK12-03</t>
  </si>
  <si>
    <t>1-LK12-05A</t>
  </si>
  <si>
    <t>1-LK12-05</t>
  </si>
  <si>
    <t>1-LK12-08A</t>
  </si>
  <si>
    <t>1-LK12-08</t>
  </si>
  <si>
    <t>1-LK12-09</t>
  </si>
  <si>
    <t>1-LK12-10</t>
  </si>
  <si>
    <t>1-LK12-11</t>
  </si>
  <si>
    <t>A-LKH1.A-6,5x18</t>
  </si>
  <si>
    <t>12. Khu 1-LK12</t>
  </si>
  <si>
    <t>13. Khu 1-LK13</t>
  </si>
  <si>
    <t>1-LK13-01</t>
  </si>
  <si>
    <t>1-LK13-02</t>
  </si>
  <si>
    <t>1-LK13-12</t>
  </si>
  <si>
    <t>1-LK13-12A</t>
  </si>
  <si>
    <t>1-LK13-15A</t>
  </si>
  <si>
    <t>Z-LK-6,5x18</t>
  </si>
  <si>
    <t>Z-LK-6,5x18M</t>
  </si>
  <si>
    <t>1-LK13-31</t>
  </si>
  <si>
    <t>1-LK13-32</t>
  </si>
  <si>
    <t>1-LK13-33</t>
  </si>
  <si>
    <t>A-LKH1.A-6,5x18M</t>
  </si>
  <si>
    <t>1-LK13-38</t>
  </si>
  <si>
    <t>1-LK13-39</t>
  </si>
  <si>
    <t>1-LK13-40</t>
  </si>
  <si>
    <t>1-LK13-41</t>
  </si>
  <si>
    <t>1-LK13-42</t>
  </si>
  <si>
    <t>1-LK13-43</t>
  </si>
  <si>
    <t>1-LK13-45A</t>
  </si>
  <si>
    <t>1-LK13-45</t>
  </si>
  <si>
    <t>1-LK13-46</t>
  </si>
  <si>
    <t>Z-LKH-6,5x18</t>
  </si>
  <si>
    <t>Z-LKH-6,5x18M</t>
  </si>
  <si>
    <t>14. Khu 1-LK14</t>
  </si>
  <si>
    <t>15. Khu 1-BT01</t>
  </si>
  <si>
    <t>16. Khu 1-BT02</t>
  </si>
  <si>
    <t>17. Khu 1-BT03</t>
  </si>
  <si>
    <t>1-BT03-01</t>
  </si>
  <si>
    <t>18. Khu 1-BT04</t>
  </si>
  <si>
    <t>1-BT04-01</t>
  </si>
  <si>
    <t>19. Khu 1-BT05</t>
  </si>
  <si>
    <t>1-BT05-01</t>
  </si>
  <si>
    <t>1-BT05-02</t>
  </si>
  <si>
    <t>1-BT05-03</t>
  </si>
  <si>
    <t>1-BT05-05A</t>
  </si>
  <si>
    <t>1-BT05-05</t>
  </si>
  <si>
    <t>1-BT05-06</t>
  </si>
  <si>
    <t>1-BT05-08A</t>
  </si>
  <si>
    <t>1-BT05-08</t>
  </si>
  <si>
    <t>1-BT05-09</t>
  </si>
  <si>
    <t>1-BT05-10</t>
  </si>
  <si>
    <t>1-BT05-11</t>
  </si>
  <si>
    <t>1-BT05-12</t>
  </si>
  <si>
    <t>1-BT05-12A</t>
  </si>
  <si>
    <t>A-DL-12X20M</t>
  </si>
  <si>
    <t>A-SLS.A-9,5x20M</t>
  </si>
  <si>
    <t>A-SLS.A-9,5x20</t>
  </si>
  <si>
    <t>A-SLS.B-9,5x20M</t>
  </si>
  <si>
    <t>A-SLS.B-9,5x20</t>
  </si>
  <si>
    <t>A-DL-12X20</t>
  </si>
  <si>
    <t>20. Khu 1-BT06</t>
  </si>
  <si>
    <t>1-BT06-01</t>
  </si>
  <si>
    <t>1-BT06-02</t>
  </si>
  <si>
    <t>21. Khu 1-BT07</t>
  </si>
  <si>
    <t>22. Khu 1-BT08</t>
  </si>
  <si>
    <t>23. Khu 1-BT09</t>
  </si>
  <si>
    <t>24. Khu 1-BT10</t>
  </si>
  <si>
    <t>1-BT10-01</t>
  </si>
  <si>
    <t>25. Khu 1-BT11</t>
  </si>
  <si>
    <t>1-BT11-01</t>
  </si>
  <si>
    <t>1-BT11-02</t>
  </si>
  <si>
    <t>26. Khu 1-BT12</t>
  </si>
  <si>
    <t>1-BT12-01</t>
  </si>
  <si>
    <t>1-BT12-02</t>
  </si>
  <si>
    <t>27. Khu 1-BT13</t>
  </si>
  <si>
    <t>28. Khu 1-BT14</t>
  </si>
  <si>
    <t>1-BT14-01</t>
  </si>
  <si>
    <t>1-BT14-02</t>
  </si>
  <si>
    <t>1-BT14-03</t>
  </si>
  <si>
    <t>1-BT14-05</t>
  </si>
  <si>
    <t>1-BT14-08A</t>
  </si>
  <si>
    <t>1-BT14-08</t>
  </si>
  <si>
    <t>1-BT14-09</t>
  </si>
  <si>
    <t>29. Khu 1-BT15</t>
  </si>
  <si>
    <t>1-BT15-01</t>
  </si>
  <si>
    <t>30. Khu 1-BT16</t>
  </si>
  <si>
    <t>1-BT16-01</t>
  </si>
  <si>
    <t>31. Khu 1-BT17</t>
  </si>
  <si>
    <t>2. Khu 1-LK03</t>
  </si>
  <si>
    <t>3. Khu 1-LK04</t>
  </si>
  <si>
    <t>5. Khu 1-LK09</t>
  </si>
  <si>
    <t>AA01803099</t>
  </si>
  <si>
    <t>CT415</t>
  </si>
  <si>
    <t>AA01383336
AA01803585</t>
  </si>
  <si>
    <t>CT422
CT1768</t>
  </si>
  <si>
    <t>8. Khu 1-BT03</t>
  </si>
  <si>
    <t>9. Khu 1-BT05</t>
  </si>
  <si>
    <t>10. Khu 1-BT11</t>
  </si>
  <si>
    <t>11. Khu 1-BT12</t>
  </si>
  <si>
    <t>12. Khu 1-BT14</t>
  </si>
  <si>
    <t>AA01383433</t>
  </si>
  <si>
    <t>CT1409</t>
  </si>
  <si>
    <t>AA01383433
AA01383333</t>
  </si>
  <si>
    <t>CT1409
CT426</t>
  </si>
  <si>
    <t>AA01383435</t>
  </si>
  <si>
    <t>CT1407</t>
  </si>
  <si>
    <t>AA01383834</t>
  </si>
  <si>
    <t>CT508</t>
  </si>
  <si>
    <t>AA01383798</t>
  </si>
  <si>
    <t>CT1534</t>
  </si>
  <si>
    <t>AA01383798
AA01383833</t>
  </si>
  <si>
    <t>CT1534
CT509</t>
  </si>
  <si>
    <t>AA01383827
AA01383799</t>
  </si>
  <si>
    <t>CT515
CT1535</t>
  </si>
  <si>
    <t>AA01383799</t>
  </si>
  <si>
    <t>CT1535</t>
  </si>
  <si>
    <t>AA01383432</t>
  </si>
  <si>
    <t>CT1410</t>
  </si>
  <si>
    <t>AA01383432
AA01383332</t>
  </si>
  <si>
    <t>CT1410
CT427</t>
  </si>
  <si>
    <t>AA01383964</t>
  </si>
  <si>
    <t>CT455</t>
  </si>
  <si>
    <t>AA01383797</t>
  </si>
  <si>
    <t>CT1533</t>
  </si>
  <si>
    <t>AA01383968</t>
  </si>
  <si>
    <t>CT458</t>
  </si>
  <si>
    <t>AA01383433
AA01383333
AA01384000</t>
  </si>
  <si>
    <t>CT1409
CT426
CT352</t>
  </si>
  <si>
    <t>I. DỰ ÁN THÀNH PHẦN 1-1</t>
  </si>
  <si>
    <t>1. Khu 3-LK01</t>
  </si>
  <si>
    <t>3-LK01-03</t>
  </si>
  <si>
    <t>AA01803216</t>
  </si>
  <si>
    <t>CT1379</t>
  </si>
  <si>
    <t>3-LK01-05A</t>
  </si>
  <si>
    <t>3-LK01-05</t>
  </si>
  <si>
    <t>3-LK01-06</t>
  </si>
  <si>
    <t>2. Khu 3-LK02</t>
  </si>
  <si>
    <t>3-LK02-01</t>
  </si>
  <si>
    <t>AA01803048</t>
  </si>
  <si>
    <t>CT368</t>
  </si>
  <si>
    <t>A-LKH-7.5x18</t>
  </si>
  <si>
    <t>3-LK02-02</t>
  </si>
  <si>
    <t>3-LK02-03</t>
  </si>
  <si>
    <t>3-LK02-05A</t>
  </si>
  <si>
    <t>3-LK02-05</t>
  </si>
  <si>
    <t>3-LK02-06</t>
  </si>
  <si>
    <t>3-LK02-08A</t>
  </si>
  <si>
    <t>3-LK02-08</t>
  </si>
  <si>
    <t>3-LK02-09</t>
  </si>
  <si>
    <t>AA01803047</t>
  </si>
  <si>
    <t>CT367</t>
  </si>
  <si>
    <t>3-LK02-10</t>
  </si>
  <si>
    <t>Z-LK-6x18</t>
  </si>
  <si>
    <t>3-LK02-11</t>
  </si>
  <si>
    <t>Z-LK-6x18M</t>
  </si>
  <si>
    <t>3-LK02-12</t>
  </si>
  <si>
    <t>3-LK02-12A</t>
  </si>
  <si>
    <t>3-LK02-15A</t>
  </si>
  <si>
    <t>3-LK02-15</t>
  </si>
  <si>
    <t>Z-LKH1-6.5x18</t>
  </si>
  <si>
    <t>3-LK02-16</t>
  </si>
  <si>
    <t>AA01803046</t>
  </si>
  <si>
    <t>CT366</t>
  </si>
  <si>
    <t>3-LK02-18A</t>
  </si>
  <si>
    <t>3-LK02-18</t>
  </si>
  <si>
    <t>3-LK02-19</t>
  </si>
  <si>
    <t>3-LK02-20</t>
  </si>
  <si>
    <t>3-LK02-21</t>
  </si>
  <si>
    <t>3. Khu 3-LK03</t>
  </si>
  <si>
    <t>3-LK03-01</t>
  </si>
  <si>
    <t>AA01383652
AA01383915</t>
  </si>
  <si>
    <t>CT1464
CT1021</t>
  </si>
  <si>
    <t>3-LK03-02</t>
  </si>
  <si>
    <t>AA01383652</t>
  </si>
  <si>
    <t>CT1464</t>
  </si>
  <si>
    <t>3-LK03-03</t>
  </si>
  <si>
    <t>3-LK03-05A</t>
  </si>
  <si>
    <t>3-LK03-10</t>
  </si>
  <si>
    <t>AA01803049</t>
  </si>
  <si>
    <t>CT369</t>
  </si>
  <si>
    <t>3-LK03-11</t>
  </si>
  <si>
    <t>3-LK03-12</t>
  </si>
  <si>
    <t>3-LK03-12A</t>
  </si>
  <si>
    <t>3-LK03-15A</t>
  </si>
  <si>
    <t>5. Khu 3-LK05</t>
  </si>
  <si>
    <t>3-LK05-08</t>
  </si>
  <si>
    <t>AA01383659</t>
  </si>
  <si>
    <t>CT1457</t>
  </si>
  <si>
    <t>A-SHH-6x30</t>
  </si>
  <si>
    <t>3-LK05-09</t>
  </si>
  <si>
    <t>AA01383660</t>
  </si>
  <si>
    <t>CT1456</t>
  </si>
  <si>
    <t>A-SHH1-6x30</t>
  </si>
  <si>
    <t>3-LK05-10</t>
  </si>
  <si>
    <t>A-SHB-6x30</t>
  </si>
  <si>
    <t>3-LK05-11</t>
  </si>
  <si>
    <t>A-SHA-6x30M</t>
  </si>
  <si>
    <t>3-LK05-12</t>
  </si>
  <si>
    <t>A-SHA-6x30</t>
  </si>
  <si>
    <t>3-LK05-12A</t>
  </si>
  <si>
    <t>A-SHB-6x30M</t>
  </si>
  <si>
    <t>3-LK05-15A</t>
  </si>
  <si>
    <t>3-LK05-18A</t>
  </si>
  <si>
    <t>AA01803055</t>
  </si>
  <si>
    <t>CT375</t>
  </si>
  <si>
    <t>3-LK05-18</t>
  </si>
  <si>
    <t>3-LK05-19</t>
  </si>
  <si>
    <t>3-LK05-20</t>
  </si>
  <si>
    <t>3-LK05-21</t>
  </si>
  <si>
    <t>3-LK05-22</t>
  </si>
  <si>
    <t>3-LK05-23</t>
  </si>
  <si>
    <t>AA01803056</t>
  </si>
  <si>
    <t>CT376</t>
  </si>
  <si>
    <t>3-LK05-24</t>
  </si>
  <si>
    <t>3-LK05-25</t>
  </si>
  <si>
    <t>3-LK05-26</t>
  </si>
  <si>
    <t>3-LK05-27</t>
  </si>
  <si>
    <t>A-SHG-6x30</t>
  </si>
  <si>
    <t>6. Khu 3-LK06</t>
  </si>
  <si>
    <t>3-LK06-01</t>
  </si>
  <si>
    <t>AA01803291</t>
  </si>
  <si>
    <t>CT1476</t>
  </si>
  <si>
    <t>A-SHH-6x30M</t>
  </si>
  <si>
    <t>3-LK06-02</t>
  </si>
  <si>
    <t>3-LK06-03</t>
  </si>
  <si>
    <t>3-LK06-05A</t>
  </si>
  <si>
    <t>3-LK06-05</t>
  </si>
  <si>
    <t>3-LK06-06</t>
  </si>
  <si>
    <t>3-LK06-08A</t>
  </si>
  <si>
    <t>3-LK06-08</t>
  </si>
  <si>
    <t>7. Khu 3-LK07</t>
  </si>
  <si>
    <t>3-LK07-02</t>
  </si>
  <si>
    <t>AA01803289</t>
  </si>
  <si>
    <t>CT1478</t>
  </si>
  <si>
    <t>3-LK07-03</t>
  </si>
  <si>
    <t>3-LK07-05A</t>
  </si>
  <si>
    <t>3-LK07-05</t>
  </si>
  <si>
    <t>AA01803290</t>
  </si>
  <si>
    <t>CT1477</t>
  </si>
  <si>
    <t>3-LK07-06</t>
  </si>
  <si>
    <t>3-LK07-08A</t>
  </si>
  <si>
    <t>3-LK07-08</t>
  </si>
  <si>
    <t>3-LK07-09</t>
  </si>
  <si>
    <t>3-LK07-10</t>
  </si>
  <si>
    <t>3-LK07-11</t>
  </si>
  <si>
    <t>A-SHG-7.5x20</t>
  </si>
  <si>
    <t>8. Khu 3-BT01</t>
  </si>
  <si>
    <t>3-BT01-01</t>
  </si>
  <si>
    <t>AA01383464</t>
  </si>
  <si>
    <t>CT1378</t>
  </si>
  <si>
    <t>A-DLS-17x18</t>
  </si>
  <si>
    <t>9. Khu 3-BT02</t>
  </si>
  <si>
    <t>3-BT02-01</t>
  </si>
  <si>
    <t>AA01803062</t>
  </si>
  <si>
    <t>CT381</t>
  </si>
  <si>
    <t>3-BT02-02</t>
  </si>
  <si>
    <t>AA01803062
AA01383466</t>
  </si>
  <si>
    <t>CT381
CT1376</t>
  </si>
  <si>
    <t>A-SL-9x20M</t>
  </si>
  <si>
    <t>3-BT02-03</t>
  </si>
  <si>
    <t>A-SL-9x20</t>
  </si>
  <si>
    <t>10. Khu 3-BT04</t>
  </si>
  <si>
    <t>3-BT04-01</t>
  </si>
  <si>
    <t>AA01803451</t>
  </si>
  <si>
    <t>CT1777</t>
  </si>
  <si>
    <t>A-DL-15x20M</t>
  </si>
  <si>
    <t>3-BT04-02</t>
  </si>
  <si>
    <t>11. Khu 3-BT05</t>
  </si>
  <si>
    <t>3-BT05-01</t>
  </si>
  <si>
    <t>AA01803887</t>
  </si>
  <si>
    <t>CT453</t>
  </si>
  <si>
    <t>A-DLV-12x20M</t>
  </si>
  <si>
    <t>3-BT05-02</t>
  </si>
  <si>
    <t>A-SLV-9x20</t>
  </si>
  <si>
    <t>3-BT05-03</t>
  </si>
  <si>
    <t>A-SLV-9x20M</t>
  </si>
  <si>
    <t>3-BT05-05A</t>
  </si>
  <si>
    <t>3-BT05-05</t>
  </si>
  <si>
    <t>3-BT05-06</t>
  </si>
  <si>
    <t>3-BT05-08A</t>
  </si>
  <si>
    <t>3-BT05-08</t>
  </si>
  <si>
    <t>3-BT05-09</t>
  </si>
  <si>
    <t>12. Khu 3-BT06</t>
  </si>
  <si>
    <t>3-BT06-01</t>
  </si>
  <si>
    <t>AA01803061</t>
  </si>
  <si>
    <t>CT380</t>
  </si>
  <si>
    <t>3-BT06-02</t>
  </si>
  <si>
    <t>3-BT06-03</t>
  </si>
  <si>
    <t>3-BT06-05A</t>
  </si>
  <si>
    <t>3-BT06-05</t>
  </si>
  <si>
    <t>3-BT06-06</t>
  </si>
  <si>
    <t>3-BT06-08A</t>
  </si>
  <si>
    <t>3-BT06-08</t>
  </si>
  <si>
    <t>3-BT06-09</t>
  </si>
  <si>
    <t>3-BT06-10</t>
  </si>
  <si>
    <t>AA01803061
AA01383459</t>
  </si>
  <si>
    <t>CT380
CT1383</t>
  </si>
  <si>
    <t>3-BT06-11</t>
  </si>
  <si>
    <t>3-BT06-12</t>
  </si>
  <si>
    <t>AA01383459</t>
  </si>
  <si>
    <t>CT1383</t>
  </si>
  <si>
    <t>3-BT06-12A</t>
  </si>
  <si>
    <t>AA01383460</t>
  </si>
  <si>
    <t>CT1382</t>
  </si>
  <si>
    <t>3-BT06-15A</t>
  </si>
  <si>
    <t>3-BT06-15</t>
  </si>
  <si>
    <t>3-BT06-16</t>
  </si>
  <si>
    <t>3-BT06-19</t>
  </si>
  <si>
    <t>3-BT06-20</t>
  </si>
  <si>
    <t>13. Khu 3-BT07</t>
  </si>
  <si>
    <t>3-BT07-01</t>
  </si>
  <si>
    <t>AA01803051</t>
  </si>
  <si>
    <t>CT371</t>
  </si>
  <si>
    <t>A-DLV-15x20</t>
  </si>
  <si>
    <t>3-BT07-02</t>
  </si>
  <si>
    <t>3-BT07-03</t>
  </si>
  <si>
    <t>3-BT07-05</t>
  </si>
  <si>
    <t>AA01383657</t>
  </si>
  <si>
    <t>CT1459</t>
  </si>
  <si>
    <t>3-BT07-06</t>
  </si>
  <si>
    <t>3-BT07-08A</t>
  </si>
  <si>
    <t>AA01383657
AA01803050</t>
  </si>
  <si>
    <t>CT1459
CT370</t>
  </si>
  <si>
    <t>3-BT07-08</t>
  </si>
  <si>
    <t>AA01803050</t>
  </si>
  <si>
    <t>CT370</t>
  </si>
  <si>
    <t>3-BT07-09</t>
  </si>
  <si>
    <t>3-BT07-10</t>
  </si>
  <si>
    <t>3-BT07-11</t>
  </si>
  <si>
    <t>3-BT07-12</t>
  </si>
  <si>
    <t>AA01803059</t>
  </si>
  <si>
    <t>CT379</t>
  </si>
  <si>
    <t>3-BT07-12A</t>
  </si>
  <si>
    <t>3-BT07-15A</t>
  </si>
  <si>
    <t>3-BT07-15</t>
  </si>
  <si>
    <t>3-BT07-16</t>
  </si>
  <si>
    <t>A-DLV-15x20M</t>
  </si>
  <si>
    <t>14. Khu 3-BT08</t>
  </si>
  <si>
    <t>AA01803057</t>
  </si>
  <si>
    <t>CT377</t>
  </si>
  <si>
    <t>AA01803057
AA01383656</t>
  </si>
  <si>
    <t>CT377
CT1460</t>
  </si>
  <si>
    <t>AA01803058</t>
  </si>
  <si>
    <t>CT378</t>
  </si>
  <si>
    <t>15. Khu 3-BT09</t>
  </si>
  <si>
    <t>3-BT09-06</t>
  </si>
  <si>
    <t>AA01803298</t>
  </si>
  <si>
    <t>CT1469</t>
  </si>
  <si>
    <t>3-BT09-12</t>
  </si>
  <si>
    <t>AA01803237
AA01803053</t>
  </si>
  <si>
    <t>CT1468
CT373</t>
  </si>
  <si>
    <t>A-DLV-12x20</t>
  </si>
  <si>
    <t>3-BT09-12A</t>
  </si>
  <si>
    <t>AA01803300
AA01803100</t>
  </si>
  <si>
    <t>CT1467
CT372</t>
  </si>
  <si>
    <t>3-BT09-15A</t>
  </si>
  <si>
    <t>3-BT09-15</t>
  </si>
  <si>
    <t>3-BT09-16</t>
  </si>
  <si>
    <t>3-BT09-18A</t>
  </si>
  <si>
    <t>3-BT09-18</t>
  </si>
  <si>
    <t>3-BT09-19</t>
  </si>
  <si>
    <t>AA01803100</t>
  </si>
  <si>
    <t>CT372</t>
  </si>
  <si>
    <t>16. Khu 3-BT10</t>
  </si>
  <si>
    <t>3-BT10-01</t>
  </si>
  <si>
    <t>AA01803292</t>
  </si>
  <si>
    <t>CT1475</t>
  </si>
  <si>
    <t>3-BT10-02</t>
  </si>
  <si>
    <t>17. Khu 3-BT12</t>
  </si>
  <si>
    <t>3-BT12-01</t>
  </si>
  <si>
    <t>AA01803045</t>
  </si>
  <si>
    <t>CT365</t>
  </si>
  <si>
    <t>A-DLS-17x18M</t>
  </si>
  <si>
    <t>II. DỰ ÁN THÀNH PHẦN 3</t>
  </si>
  <si>
    <t>III. DỰ ÁN THÀNH PHẦN 4</t>
  </si>
  <si>
    <t>1. Khu 4-LK01</t>
  </si>
  <si>
    <t>4-LK01-01</t>
  </si>
  <si>
    <t>AA01803845</t>
  </si>
  <si>
    <t>CT1481</t>
  </si>
  <si>
    <t>PK4-LKS G.B 11X18</t>
  </si>
  <si>
    <t>4-LK01-02</t>
  </si>
  <si>
    <t>PK4-LKS 7,5X18- M</t>
  </si>
  <si>
    <t>4-LK01-03</t>
  </si>
  <si>
    <t>PK4-LKS 7,5X18</t>
  </si>
  <si>
    <t>4-LK01-05A</t>
  </si>
  <si>
    <t>4-LK01-05</t>
  </si>
  <si>
    <t>4-LK01-06</t>
  </si>
  <si>
    <t>PK4-LKS-H.B 7,5X18</t>
  </si>
  <si>
    <t>4-LK01-08A</t>
  </si>
  <si>
    <t>AA01803391</t>
  </si>
  <si>
    <t>CT1482</t>
  </si>
  <si>
    <t>PK4-LKS-H.A 7,5X18</t>
  </si>
  <si>
    <t>4-LK01-08</t>
  </si>
  <si>
    <t>4-LK01-09</t>
  </si>
  <si>
    <t>4-LK01-10</t>
  </si>
  <si>
    <t>4-LK01-11</t>
  </si>
  <si>
    <t>4-LK01-12</t>
  </si>
  <si>
    <t>4-LK01-12A</t>
  </si>
  <si>
    <t>PK4-LKS G.A 11X18</t>
  </si>
  <si>
    <t>2. Khu 4-LK02</t>
  </si>
  <si>
    <t>4-LK02-01</t>
  </si>
  <si>
    <t>AA01803280</t>
  </si>
  <si>
    <t>CT1486</t>
  </si>
  <si>
    <t>PK4-LKH 7,5X18 B- M</t>
  </si>
  <si>
    <t>4-LK02-02</t>
  </si>
  <si>
    <t>PK4-LK 5X18 B1- M</t>
  </si>
  <si>
    <t>4-LK02-03</t>
  </si>
  <si>
    <t>PK4-LK 5X18 B2- M</t>
  </si>
  <si>
    <t>4-LK02-05A</t>
  </si>
  <si>
    <t>PK4-LK 5X18 B3- M</t>
  </si>
  <si>
    <t>4-LK02-05</t>
  </si>
  <si>
    <t>PK4-LK 5X18 B2.3</t>
  </si>
  <si>
    <t>4-LK02-06</t>
  </si>
  <si>
    <t>PK4-LK 5X18 B2.1</t>
  </si>
  <si>
    <t>4-LK02-08A</t>
  </si>
  <si>
    <t>PK4-LK 5X18 B2.2</t>
  </si>
  <si>
    <t>4-LK02-08</t>
  </si>
  <si>
    <t>AA01803280
AA01803279
AA01383228</t>
  </si>
  <si>
    <t>CT1486
CT1487
CT704</t>
  </si>
  <si>
    <t>PK4-LK 5X18 B3</t>
  </si>
  <si>
    <t>4-LK02-09</t>
  </si>
  <si>
    <t>AA01803279
AA01383228</t>
  </si>
  <si>
    <t>CT1487
CT704</t>
  </si>
  <si>
    <t>PK4-LK 5X18 B2</t>
  </si>
  <si>
    <t>4-LK02-10</t>
  </si>
  <si>
    <t>PK4-LK 5X18 B1</t>
  </si>
  <si>
    <t>4-LK02-11</t>
  </si>
  <si>
    <t>PK4-LKH 7,5X18 B</t>
  </si>
  <si>
    <t>3. Khu 4-LK03</t>
  </si>
  <si>
    <t>4-LK03-09</t>
  </si>
  <si>
    <t>AA01803278</t>
  </si>
  <si>
    <t>CT1488</t>
  </si>
  <si>
    <t>4-LK03-10</t>
  </si>
  <si>
    <t>4. Khu 4-LK04</t>
  </si>
  <si>
    <t>4-LK04-01</t>
  </si>
  <si>
    <t>AA01803846</t>
  </si>
  <si>
    <t>CT1490</t>
  </si>
  <si>
    <t>4-LK04-02</t>
  </si>
  <si>
    <t>4-LK04-03</t>
  </si>
  <si>
    <t>4-LK04-05A</t>
  </si>
  <si>
    <t>4-LK04-05</t>
  </si>
  <si>
    <t>PK4-LK 5X18 B2.4</t>
  </si>
  <si>
    <t>4-LK04-06</t>
  </si>
  <si>
    <t>4-LK04-08A</t>
  </si>
  <si>
    <t>4-LK04-08</t>
  </si>
  <si>
    <t>4-LK04-09</t>
  </si>
  <si>
    <t>4-LK04-10</t>
  </si>
  <si>
    <t>AA01803275</t>
  </si>
  <si>
    <t>CT1491</t>
  </si>
  <si>
    <t>4-LK04-11</t>
  </si>
  <si>
    <t>4-LK04-12</t>
  </si>
  <si>
    <t>4-LK04-26</t>
  </si>
  <si>
    <t>AA01383867</t>
  </si>
  <si>
    <t>CT1542</t>
  </si>
  <si>
    <t>4-LK04-27</t>
  </si>
  <si>
    <t>4-LK04-28</t>
  </si>
  <si>
    <t>4-LK04-29</t>
  </si>
  <si>
    <t>4-LK04-30</t>
  </si>
  <si>
    <t>PK4-LKH.1 7,5X18 A- M</t>
  </si>
  <si>
    <t>4-LK04-31</t>
  </si>
  <si>
    <t>PK4-LK 5X18 A.2</t>
  </si>
  <si>
    <t>4-LK04-32</t>
  </si>
  <si>
    <t>PK4-LK 5X18 A.1- M</t>
  </si>
  <si>
    <t>4-LK04-33</t>
  </si>
  <si>
    <t>PK4-LK 5X18 A.1</t>
  </si>
  <si>
    <t>4-LK04-34</t>
  </si>
  <si>
    <t>PK4-LK 5X18 A- M</t>
  </si>
  <si>
    <t>4-LK04-35</t>
  </si>
  <si>
    <t>4-LK04-36</t>
  </si>
  <si>
    <t>4-LK04-37</t>
  </si>
  <si>
    <t>4-LK04-38</t>
  </si>
  <si>
    <t>4-LK04-39</t>
  </si>
  <si>
    <t>AA01383867
AA01383221</t>
  </si>
  <si>
    <t>CT1542
CT719</t>
  </si>
  <si>
    <t>4-LK04-40</t>
  </si>
  <si>
    <t>PK4-LKH 7,5X18 A</t>
  </si>
  <si>
    <t>4-LK04-41</t>
  </si>
  <si>
    <t>AA01383221</t>
  </si>
  <si>
    <t>CT719</t>
  </si>
  <si>
    <t>4-LK04-42</t>
  </si>
  <si>
    <t>4-LK04-43</t>
  </si>
  <si>
    <t>AA01383221
AA01383868</t>
  </si>
  <si>
    <t>CT719
CT1543</t>
  </si>
  <si>
    <t>4-LK04-45A</t>
  </si>
  <si>
    <t>4-LK04-45</t>
  </si>
  <si>
    <t>4-LK04-46</t>
  </si>
  <si>
    <t>4-LK04-48A</t>
  </si>
  <si>
    <t>4-LK04-48</t>
  </si>
  <si>
    <t>4-LK04-50A</t>
  </si>
  <si>
    <t>4-LK04-50</t>
  </si>
  <si>
    <t>4-LK04-51</t>
  </si>
  <si>
    <t>4-LK04-52</t>
  </si>
  <si>
    <t>4-LK04-54A</t>
  </si>
  <si>
    <t>4-LK04-54</t>
  </si>
  <si>
    <t>4-LK04-55</t>
  </si>
  <si>
    <t>4-LK04-56</t>
  </si>
  <si>
    <t>AA01383221
AA01383872</t>
  </si>
  <si>
    <t>CT719
CT1549</t>
  </si>
  <si>
    <t>4-LK04-57</t>
  </si>
  <si>
    <t>AA01383872</t>
  </si>
  <si>
    <t>CT1549</t>
  </si>
  <si>
    <t>4-LK04-58</t>
  </si>
  <si>
    <t>4-LK04-59</t>
  </si>
  <si>
    <t>4-LK04-60</t>
  </si>
  <si>
    <t>AA01383872
AA01383220</t>
  </si>
  <si>
    <t>CT1549
CT720</t>
  </si>
  <si>
    <t>4-LK04-61</t>
  </si>
  <si>
    <t>AA01383220</t>
  </si>
  <si>
    <t>CT720</t>
  </si>
  <si>
    <t>4-LK04-62</t>
  </si>
  <si>
    <t>4-LK04-63</t>
  </si>
  <si>
    <t>4-LK04-64</t>
  </si>
  <si>
    <t>4-LK04-65</t>
  </si>
  <si>
    <t>4-LK04-66</t>
  </si>
  <si>
    <t>4-LK04-67</t>
  </si>
  <si>
    <t>4-LK04-68</t>
  </si>
  <si>
    <t>4-LK04-69</t>
  </si>
  <si>
    <t>4-LK04-72</t>
  </si>
  <si>
    <t>AA01383874</t>
  </si>
  <si>
    <t>CT1552</t>
  </si>
  <si>
    <t>4-LK04-73</t>
  </si>
  <si>
    <t>4-LK04-75A</t>
  </si>
  <si>
    <t>4-LK04-75</t>
  </si>
  <si>
    <t>4-LK04-76</t>
  </si>
  <si>
    <t>AA01803111</t>
  </si>
  <si>
    <t>CT805</t>
  </si>
  <si>
    <t>4-LK04-78A</t>
  </si>
  <si>
    <t>4-LK04-78</t>
  </si>
  <si>
    <t>4-LK04-79</t>
  </si>
  <si>
    <t>4-LK04-80</t>
  </si>
  <si>
    <t>4-LK04-81</t>
  </si>
  <si>
    <t>AA01803110</t>
  </si>
  <si>
    <t>CT806</t>
  </si>
  <si>
    <t>4-LK04-82</t>
  </si>
  <si>
    <t>4-LK04-83</t>
  </si>
  <si>
    <t>4-LK04-84</t>
  </si>
  <si>
    <t>4-LK04-85</t>
  </si>
  <si>
    <t>4-LK04-86</t>
  </si>
  <si>
    <t>4-LK04-87</t>
  </si>
  <si>
    <t>4-LK04-88</t>
  </si>
  <si>
    <t>4-LK04-89</t>
  </si>
  <si>
    <t>4-LK04-90</t>
  </si>
  <si>
    <t>4-LK04-91</t>
  </si>
  <si>
    <t>5. Khu 4-LK05</t>
  </si>
  <si>
    <t>4-LK05-01</t>
  </si>
  <si>
    <t>AA01803109</t>
  </si>
  <si>
    <t>CT807</t>
  </si>
  <si>
    <t>PK4-LKH 7,5X18 A- M</t>
  </si>
  <si>
    <t>4-LK05-02</t>
  </si>
  <si>
    <t>4-LK05-03</t>
  </si>
  <si>
    <t>4-LK05-05A</t>
  </si>
  <si>
    <t>4-LK05-05</t>
  </si>
  <si>
    <t>PK4-LK 5X18 A</t>
  </si>
  <si>
    <t>4-LK05-06</t>
  </si>
  <si>
    <t>4-LK05-08A</t>
  </si>
  <si>
    <t>AA01803108</t>
  </si>
  <si>
    <t>CT808</t>
  </si>
  <si>
    <t>4-LK05-08</t>
  </si>
  <si>
    <t>4-LK05-09</t>
  </si>
  <si>
    <t>AA01803108
AA01383895</t>
  </si>
  <si>
    <t>CT808
CT1611</t>
  </si>
  <si>
    <t>4-LK05-10</t>
  </si>
  <si>
    <t>AA01383895</t>
  </si>
  <si>
    <t>CT1611</t>
  </si>
  <si>
    <t>4-LK05-11</t>
  </si>
  <si>
    <t>4-LK05-12</t>
  </si>
  <si>
    <t>4-LK05-12A</t>
  </si>
  <si>
    <t>4-LK05-15A</t>
  </si>
  <si>
    <t>4-LK05-15</t>
  </si>
  <si>
    <t>AA01803108
AA01383900</t>
  </si>
  <si>
    <t>CT808
CT1616</t>
  </si>
  <si>
    <t>4-LK05-24</t>
  </si>
  <si>
    <t>AA01383596</t>
  </si>
  <si>
    <t>CT817</t>
  </si>
  <si>
    <t>4-LK05-25</t>
  </si>
  <si>
    <t>6. Khu 4-LK06</t>
  </si>
  <si>
    <t>4-LK06-01</t>
  </si>
  <si>
    <t>AA01383594</t>
  </si>
  <si>
    <t>CT819</t>
  </si>
  <si>
    <t>4-LK06-02</t>
  </si>
  <si>
    <t>4-LK06-03</t>
  </si>
  <si>
    <t>4-LK06-09</t>
  </si>
  <si>
    <t>4-LK06-10</t>
  </si>
  <si>
    <t>4-LK06-11</t>
  </si>
  <si>
    <t>4-LK06-12</t>
  </si>
  <si>
    <t>4-LK06-12A</t>
  </si>
  <si>
    <t>AA01383594
AA01803425</t>
  </si>
  <si>
    <t>CT819
CT1645</t>
  </si>
  <si>
    <t>4-LK06-15A</t>
  </si>
  <si>
    <t>AA01803425</t>
  </si>
  <si>
    <t>CT1645</t>
  </si>
  <si>
    <t>4-LK06-15</t>
  </si>
  <si>
    <t>4-LK06-16</t>
  </si>
  <si>
    <t>4-LK06-18A</t>
  </si>
  <si>
    <t>4-LK06-24</t>
  </si>
  <si>
    <t>AA01803418</t>
  </si>
  <si>
    <t>CT1652</t>
  </si>
  <si>
    <t>4-LK06-25</t>
  </si>
  <si>
    <t>4-LK06-26</t>
  </si>
  <si>
    <t>AA01803418
AA01383541</t>
  </si>
  <si>
    <t>CT1652
CT870</t>
  </si>
  <si>
    <t>4-LK06-27</t>
  </si>
  <si>
    <t>AA01383541</t>
  </si>
  <si>
    <t>CT870</t>
  </si>
  <si>
    <t>4-LK06-28</t>
  </si>
  <si>
    <t>4-LK06-29</t>
  </si>
  <si>
    <t>4-LK06-30</t>
  </si>
  <si>
    <t>4-LK06-31</t>
  </si>
  <si>
    <t>4-LK06-32</t>
  </si>
  <si>
    <t>4-LK06-33</t>
  </si>
  <si>
    <t>7. Khu 4-LK07</t>
  </si>
  <si>
    <t>4-LK07-01</t>
  </si>
  <si>
    <t>PK4-LKVH 7,5X16</t>
  </si>
  <si>
    <t>4-LK07-02</t>
  </si>
  <si>
    <t>PK4-LKV 7,5X16- M</t>
  </si>
  <si>
    <t>4-LK07-03</t>
  </si>
  <si>
    <t>PK4-LKV 7,5X16</t>
  </si>
  <si>
    <t>4-LK07-05A</t>
  </si>
  <si>
    <t>4-LK07-05</t>
  </si>
  <si>
    <t>4-LK07-06</t>
  </si>
  <si>
    <t>PK4-LKVH 7,5X16- M</t>
  </si>
  <si>
    <t>4-LK07-08A</t>
  </si>
  <si>
    <t>4-LK07-08</t>
  </si>
  <si>
    <t>4-LK07-09</t>
  </si>
  <si>
    <t>4-LK07-10</t>
  </si>
  <si>
    <t>4-LK07-11</t>
  </si>
  <si>
    <t>4-LK07-12</t>
  </si>
  <si>
    <t>4-LK07-12A</t>
  </si>
  <si>
    <t>4-LK07-15A</t>
  </si>
  <si>
    <t>4-LK07-15</t>
  </si>
  <si>
    <t>4-LK07-16</t>
  </si>
  <si>
    <t>4-LK07-18A</t>
  </si>
  <si>
    <t>4-LK07-18</t>
  </si>
  <si>
    <t>4-LK07-24</t>
  </si>
  <si>
    <t>4-LK07-25</t>
  </si>
  <si>
    <t>AA01383595</t>
  </si>
  <si>
    <t>CT818</t>
  </si>
  <si>
    <t>4-LK07-26</t>
  </si>
  <si>
    <t>4-LK07-27</t>
  </si>
  <si>
    <t>4-LK07-28</t>
  </si>
  <si>
    <t>4-LK07-29</t>
  </si>
  <si>
    <t>4-LK07-30</t>
  </si>
  <si>
    <t>4-LK07-31</t>
  </si>
  <si>
    <t>4-LK07-32</t>
  </si>
  <si>
    <t>4-LK07-33</t>
  </si>
  <si>
    <t>8. Khu 4-LK08</t>
  </si>
  <si>
    <t>4-LK08-01</t>
  </si>
  <si>
    <t>AA01383633</t>
  </si>
  <si>
    <t>CT698</t>
  </si>
  <si>
    <t>4-LK08-02</t>
  </si>
  <si>
    <t>4-LK08-03</t>
  </si>
  <si>
    <t>4-LK08-05A</t>
  </si>
  <si>
    <t>4-LK08-05</t>
  </si>
  <si>
    <t>4-LK08-06</t>
  </si>
  <si>
    <t>4-LK08-08A</t>
  </si>
  <si>
    <t>AA01383633
AA01803384</t>
  </si>
  <si>
    <t>CT698
CT1502</t>
  </si>
  <si>
    <t>9. Khu 4-LK09</t>
  </si>
  <si>
    <t>4-LK09-01</t>
  </si>
  <si>
    <t>AA01803330</t>
  </si>
  <si>
    <t>CT711</t>
  </si>
  <si>
    <t>4-LK09-02</t>
  </si>
  <si>
    <t>4-LK09-03</t>
  </si>
  <si>
    <t>4-LK09-05A</t>
  </si>
  <si>
    <t>4-LK09-05</t>
  </si>
  <si>
    <t>4-LK09-06</t>
  </si>
  <si>
    <t>AA01803330
AA01803387</t>
  </si>
  <si>
    <t>CT711
CT1499</t>
  </si>
  <si>
    <t>4-LK09-08A</t>
  </si>
  <si>
    <t>10. Khu 4-LK10</t>
  </si>
  <si>
    <t>4-LK10-01</t>
  </si>
  <si>
    <t>AA01803338</t>
  </si>
  <si>
    <t>CT732</t>
  </si>
  <si>
    <t>4-LK10-02</t>
  </si>
  <si>
    <t>4-LK10-03</t>
  </si>
  <si>
    <t>4-LK10-05A</t>
  </si>
  <si>
    <t>4-LK10-05</t>
  </si>
  <si>
    <t>4-LK10-06</t>
  </si>
  <si>
    <t>4-LK10-08A</t>
  </si>
  <si>
    <t>4-LK10-08</t>
  </si>
  <si>
    <t>AA01383609</t>
  </si>
  <si>
    <t>CT731</t>
  </si>
  <si>
    <t>4-LK10-09</t>
  </si>
  <si>
    <t>4-LK10-10</t>
  </si>
  <si>
    <t>4-LK10-11</t>
  </si>
  <si>
    <t>4-LK10-12</t>
  </si>
  <si>
    <t>4-LK10-12A</t>
  </si>
  <si>
    <t>AA01383218</t>
  </si>
  <si>
    <t>CT724</t>
  </si>
  <si>
    <t>4-LK10-15A</t>
  </si>
  <si>
    <t>4-LK10-15</t>
  </si>
  <si>
    <t>4-LK10-16</t>
  </si>
  <si>
    <t>AA01383218
AA01803212</t>
  </si>
  <si>
    <t>CT724
CT1560</t>
  </si>
  <si>
    <t>4-LK10-18A</t>
  </si>
  <si>
    <t>4-LK10-18</t>
  </si>
  <si>
    <t>4-LK10-19</t>
  </si>
  <si>
    <t>11. Khu 4-LK11</t>
  </si>
  <si>
    <t>4-LK11-01</t>
  </si>
  <si>
    <t>AA01803113</t>
  </si>
  <si>
    <t>CT803</t>
  </si>
  <si>
    <t>4-LK11-02</t>
  </si>
  <si>
    <t>4-LK11-03</t>
  </si>
  <si>
    <t>AA01383599</t>
  </si>
  <si>
    <t>CT814</t>
  </si>
  <si>
    <t>4-LK11-05A</t>
  </si>
  <si>
    <t>4-LK11-05</t>
  </si>
  <si>
    <t>4-LK11-06</t>
  </si>
  <si>
    <t>4-LK11-08A</t>
  </si>
  <si>
    <t>4-LK11-08</t>
  </si>
  <si>
    <t>4-LK11-09</t>
  </si>
  <si>
    <t>AA01383600</t>
  </si>
  <si>
    <t>CT813</t>
  </si>
  <si>
    <t>4-LK11-10</t>
  </si>
  <si>
    <t>4-LK11-11</t>
  </si>
  <si>
    <t>4-LK11-12</t>
  </si>
  <si>
    <t>AA01383600
AA01803519</t>
  </si>
  <si>
    <t>CT813
CT1628</t>
  </si>
  <si>
    <t>4-LK11-12A</t>
  </si>
  <si>
    <t>4-LK11-15A</t>
  </si>
  <si>
    <t>4-LK11-15</t>
  </si>
  <si>
    <t>AA01803114</t>
  </si>
  <si>
    <t>CT802</t>
  </si>
  <si>
    <t>4-LK11-16</t>
  </si>
  <si>
    <t>12. Khu 4-LK12</t>
  </si>
  <si>
    <t>4-LK12-01</t>
  </si>
  <si>
    <t>AA01383598</t>
  </si>
  <si>
    <t>CT815</t>
  </si>
  <si>
    <t>4-LK12-02</t>
  </si>
  <si>
    <t>4-LK12-03</t>
  </si>
  <si>
    <t>4-LK12-05A</t>
  </si>
  <si>
    <t>4-LK12-05</t>
  </si>
  <si>
    <t>4-LK12-06</t>
  </si>
  <si>
    <t>4-LK12-08A</t>
  </si>
  <si>
    <t>AA01803107</t>
  </si>
  <si>
    <t>CT809</t>
  </si>
  <si>
    <t>4-LK12-08</t>
  </si>
  <si>
    <t>4-LK12-09</t>
  </si>
  <si>
    <t>4-LK12-10</t>
  </si>
  <si>
    <t>4-LK12-11</t>
  </si>
  <si>
    <t>AA01803106</t>
  </si>
  <si>
    <t>CT810</t>
  </si>
  <si>
    <t>4-LK12-12</t>
  </si>
  <si>
    <t>4-LK12-12A</t>
  </si>
  <si>
    <t>4-LK12-15A</t>
  </si>
  <si>
    <t>4-LK12-15</t>
  </si>
  <si>
    <t>AA01383597</t>
  </si>
  <si>
    <t>CT816</t>
  </si>
  <si>
    <t>4-LK12-16</t>
  </si>
  <si>
    <t>4-LK12-18A</t>
  </si>
  <si>
    <t>4-LK12-18</t>
  </si>
  <si>
    <t>4-LK12-19</t>
  </si>
  <si>
    <t>4-LK12-20</t>
  </si>
  <si>
    <t>13. Khu 4-LK13</t>
  </si>
  <si>
    <t>4-LK13-01</t>
  </si>
  <si>
    <t>AA01383896</t>
  </si>
  <si>
    <t>CT1612</t>
  </si>
  <si>
    <t>4-LK13-02</t>
  </si>
  <si>
    <t>4-LK13-03</t>
  </si>
  <si>
    <t>AA01383896
AA01383588</t>
  </si>
  <si>
    <t>CT1612
CT825</t>
  </si>
  <si>
    <t>4-LK13-05A</t>
  </si>
  <si>
    <t>AA01383588</t>
  </si>
  <si>
    <t>CT825</t>
  </si>
  <si>
    <t>4-LK13-05</t>
  </si>
  <si>
    <t>AA01383589</t>
  </si>
  <si>
    <t>CT824</t>
  </si>
  <si>
    <t>4-LK13-06</t>
  </si>
  <si>
    <t>4-LK13-08A</t>
  </si>
  <si>
    <t>4-LK13-08</t>
  </si>
  <si>
    <t>4-LK13-09</t>
  </si>
  <si>
    <t>4-LK13-10</t>
  </si>
  <si>
    <t>4-LK13-11</t>
  </si>
  <si>
    <t>AA01383586</t>
  </si>
  <si>
    <t>CT827</t>
  </si>
  <si>
    <t>4-LK13-12</t>
  </si>
  <si>
    <t>4-LK13-12A</t>
  </si>
  <si>
    <t>4-LK13-15A</t>
  </si>
  <si>
    <t>4-LK13-15</t>
  </si>
  <si>
    <t>4-LK13-16</t>
  </si>
  <si>
    <t>4-LK13-18A</t>
  </si>
  <si>
    <t>AA01383587
AA01383897</t>
  </si>
  <si>
    <t>CT826
CT1613</t>
  </si>
  <si>
    <t>4-LK13-18</t>
  </si>
  <si>
    <t>4-LK13-19</t>
  </si>
  <si>
    <t>4-LK13-20</t>
  </si>
  <si>
    <t>14. Khu 4-LK14</t>
  </si>
  <si>
    <t>4-LK14-01</t>
  </si>
  <si>
    <t>AA01383591</t>
  </si>
  <si>
    <t>CT822</t>
  </si>
  <si>
    <t>4-LK14-12</t>
  </si>
  <si>
    <t>AA01383590</t>
  </si>
  <si>
    <t>CT823</t>
  </si>
  <si>
    <t>15. Khu 4-LK15</t>
  </si>
  <si>
    <t>4-LK15-01</t>
  </si>
  <si>
    <t>AA01803115</t>
  </si>
  <si>
    <t>CT801</t>
  </si>
  <si>
    <t>4-LK15-02</t>
  </si>
  <si>
    <t>4-LK15-03</t>
  </si>
  <si>
    <t>4-LK15-05A</t>
  </si>
  <si>
    <t>4-LK15-05</t>
  </si>
  <si>
    <t>AA01803518</t>
  </si>
  <si>
    <t>CT1627</t>
  </si>
  <si>
    <t>4-LK15-06</t>
  </si>
  <si>
    <t>4-LK15-08A</t>
  </si>
  <si>
    <t>4-LK15-08</t>
  </si>
  <si>
    <t>AA01803518
AA01803104</t>
  </si>
  <si>
    <t>CT1627
CT812</t>
  </si>
  <si>
    <t>4-LK15-09</t>
  </si>
  <si>
    <t>AA01803104</t>
  </si>
  <si>
    <t>CT812</t>
  </si>
  <si>
    <t>4-LK15-10</t>
  </si>
  <si>
    <t>16. Khu 4-LK16</t>
  </si>
  <si>
    <t>4-LK16-01</t>
  </si>
  <si>
    <t>AA01803105</t>
  </si>
  <si>
    <t>CT811</t>
  </si>
  <si>
    <t>4-LK16-02</t>
  </si>
  <si>
    <t>4-LK16-03</t>
  </si>
  <si>
    <t>4-LK16-05A</t>
  </si>
  <si>
    <t>4-LK16-05</t>
  </si>
  <si>
    <t>4-LK16-06</t>
  </si>
  <si>
    <t>4-LK16-08A</t>
  </si>
  <si>
    <t>17. Khu 4-LK17</t>
  </si>
  <si>
    <t>4-LK17-01</t>
  </si>
  <si>
    <t>AA01383585</t>
  </si>
  <si>
    <t>CT828</t>
  </si>
  <si>
    <t>4-LK17-02</t>
  </si>
  <si>
    <t>4-LK17-03</t>
  </si>
  <si>
    <t>4-LK17-05A</t>
  </si>
  <si>
    <t>4-LK17-05</t>
  </si>
  <si>
    <t>4-LK17-06</t>
  </si>
  <si>
    <t>4-LK17-08A</t>
  </si>
  <si>
    <t>18. Khu 4-LK18</t>
  </si>
  <si>
    <t>4-LK18-01</t>
  </si>
  <si>
    <t>AA01383584</t>
  </si>
  <si>
    <t>CT829</t>
  </si>
  <si>
    <t>4-LK18-02</t>
  </si>
  <si>
    <t>4-LK18-03</t>
  </si>
  <si>
    <t>4-LK18-05A</t>
  </si>
  <si>
    <t>4-LK18-05</t>
  </si>
  <si>
    <t>AA01383583</t>
  </si>
  <si>
    <t>CT830</t>
  </si>
  <si>
    <t>4-LK18-06</t>
  </si>
  <si>
    <t>4-LK18-08A</t>
  </si>
  <si>
    <t>19. Khu 4-BT01</t>
  </si>
  <si>
    <t>4-BT01-01</t>
  </si>
  <si>
    <t>AA01803390</t>
  </si>
  <si>
    <t>CT1483</t>
  </si>
  <si>
    <t>PK4-SLS 10X18- M</t>
  </si>
  <si>
    <t>4-BT01-02</t>
  </si>
  <si>
    <t>PK4-SLS 10X18</t>
  </si>
  <si>
    <t>4-BT01-03</t>
  </si>
  <si>
    <t>AA01803283</t>
  </si>
  <si>
    <t>CT1484</t>
  </si>
  <si>
    <t>PK4-SL 9X20- M</t>
  </si>
  <si>
    <t>4-BT01-05A</t>
  </si>
  <si>
    <t>PK4-SL 9X20</t>
  </si>
  <si>
    <t>4-BT01-05</t>
  </si>
  <si>
    <t>AA01803236</t>
  </si>
  <si>
    <t>CT1485</t>
  </si>
  <si>
    <t>PK4-DL 18X18</t>
  </si>
  <si>
    <t>4-BT01-06</t>
  </si>
  <si>
    <t>4-BT01-08A</t>
  </si>
  <si>
    <t>PK4-DL 18X18- M</t>
  </si>
  <si>
    <t>4-BT01-08</t>
  </si>
  <si>
    <t>AA01803280
AA01383228</t>
  </si>
  <si>
    <t>CT1486
CT704</t>
  </si>
  <si>
    <t>4-BT01-09</t>
  </si>
  <si>
    <t>AA01383228</t>
  </si>
  <si>
    <t>CT704</t>
  </si>
  <si>
    <t>PK4-SL 9X20 A- M</t>
  </si>
  <si>
    <t>4-BT01-10</t>
  </si>
  <si>
    <t>AA01383228
AA10803279</t>
  </si>
  <si>
    <t>CT704
CT1487</t>
  </si>
  <si>
    <t>PK4-SL 9X20 A</t>
  </si>
  <si>
    <t>4-BT01-15A</t>
  </si>
  <si>
    <t>AA01383227</t>
  </si>
  <si>
    <t>CT705</t>
  </si>
  <si>
    <t>4-BT01-15</t>
  </si>
  <si>
    <t>PK4-DL 12X18- M</t>
  </si>
  <si>
    <t>4-BT01-16</t>
  </si>
  <si>
    <t>4-BT01-19</t>
  </si>
  <si>
    <t>AA01383226</t>
  </si>
  <si>
    <t>CT706</t>
  </si>
  <si>
    <t>4-BT01-20</t>
  </si>
  <si>
    <t>4-BT01-21</t>
  </si>
  <si>
    <t>4-BT01-22</t>
  </si>
  <si>
    <t>4-BT01-23</t>
  </si>
  <si>
    <t>4-BT01-24</t>
  </si>
  <si>
    <t>PK4-DL 15X18- M</t>
  </si>
  <si>
    <t>4-BT01-28</t>
  </si>
  <si>
    <t>4-BT01-29</t>
  </si>
  <si>
    <t>AA01803277</t>
  </si>
  <si>
    <t>CT1489</t>
  </si>
  <si>
    <t>PK4-DL G 12X18</t>
  </si>
  <si>
    <t>4-BT01-30</t>
  </si>
  <si>
    <t>4-BT01-31</t>
  </si>
  <si>
    <t>PK4-DL 12X18</t>
  </si>
  <si>
    <t>4-BT01-32</t>
  </si>
  <si>
    <t>4-BT01-33</t>
  </si>
  <si>
    <t>4-BT01-34</t>
  </si>
  <si>
    <t>PK4-SL 12X15- M</t>
  </si>
  <si>
    <t>4-BT01-35</t>
  </si>
  <si>
    <t>PK4-SL 12X15</t>
  </si>
  <si>
    <t>4-BT01-36</t>
  </si>
  <si>
    <t>PK4-DL 14,5X15</t>
  </si>
  <si>
    <t>4-BT01-37</t>
  </si>
  <si>
    <t>PK4-DL 14,5X15- M</t>
  </si>
  <si>
    <t>4-BT01-38</t>
  </si>
  <si>
    <t>4-BT01-39</t>
  </si>
  <si>
    <t>4-BT01-45A</t>
  </si>
  <si>
    <t>4-BT01-45</t>
  </si>
  <si>
    <t>4-BT01-46</t>
  </si>
  <si>
    <t>4-BT01-48</t>
  </si>
  <si>
    <t>4-BT01-50A</t>
  </si>
  <si>
    <t>4-BT01-50</t>
  </si>
  <si>
    <t>4-BT01-51</t>
  </si>
  <si>
    <t>AA01383221
AA01383869</t>
  </si>
  <si>
    <t>PK4-DL 15X18</t>
  </si>
  <si>
    <t>4-BT01-52</t>
  </si>
  <si>
    <t>4-BT01-54A</t>
  </si>
  <si>
    <t>4-BT01-54</t>
  </si>
  <si>
    <t>4-BT01-55</t>
  </si>
  <si>
    <t>4-BT01-56</t>
  </si>
  <si>
    <t>4-BT01-57</t>
  </si>
  <si>
    <t>4-BT01-58</t>
  </si>
  <si>
    <t>4-BT01-59</t>
  </si>
  <si>
    <t>4-BT01-60</t>
  </si>
  <si>
    <t>4-BT01-61</t>
  </si>
  <si>
    <t>4-BT01-62</t>
  </si>
  <si>
    <t>4-BT01-63</t>
  </si>
  <si>
    <t>4-BT01-64</t>
  </si>
  <si>
    <t>4-BT01-65</t>
  </si>
  <si>
    <t>4-BT01-66</t>
  </si>
  <si>
    <t>AA01383875
AA01383901</t>
  </si>
  <si>
    <t>CT1553
CT354</t>
  </si>
  <si>
    <t>PK4-SLRQ 9,5X20- M</t>
  </si>
  <si>
    <t>4-BT01-67</t>
  </si>
  <si>
    <t>AA01383875</t>
  </si>
  <si>
    <t>CT1553</t>
  </si>
  <si>
    <t>PK4-SLRQ 9,5X20</t>
  </si>
  <si>
    <t>4-BT01-68</t>
  </si>
  <si>
    <t>4-BT01-69</t>
  </si>
  <si>
    <t>AA01383875
AA01383902</t>
  </si>
  <si>
    <t>CT1553
CT355</t>
  </si>
  <si>
    <t>4-BT01-70</t>
  </si>
  <si>
    <t>AA01383876
AA01383773
AA01803593</t>
  </si>
  <si>
    <t>CT1554
CT357
CT1784</t>
  </si>
  <si>
    <t>4-BT01-71</t>
  </si>
  <si>
    <t>AA01383876
AA01383773</t>
  </si>
  <si>
    <t>CT1554
CT357</t>
  </si>
  <si>
    <t>4-BT01-72</t>
  </si>
  <si>
    <t>AA01383877</t>
  </si>
  <si>
    <t>CT1555</t>
  </si>
  <si>
    <t>4-BT01-73</t>
  </si>
  <si>
    <t>20. Khu 4-BT02</t>
  </si>
  <si>
    <t>4-BT02-01</t>
  </si>
  <si>
    <t>AA01803589
AA01383630</t>
  </si>
  <si>
    <t>CT1778
CT703</t>
  </si>
  <si>
    <t>PK4-DL V 23X24</t>
  </si>
  <si>
    <t>4-BT02-02</t>
  </si>
  <si>
    <t>AA01383630</t>
  </si>
  <si>
    <t>CT703</t>
  </si>
  <si>
    <t>PK4-SLV 9X20</t>
  </si>
  <si>
    <t>4-BT02-03</t>
  </si>
  <si>
    <t>PK4-SLV 9X20- M</t>
  </si>
  <si>
    <t>4-BT02-05A</t>
  </si>
  <si>
    <t>4-BT02-05</t>
  </si>
  <si>
    <t>4-BT02-06</t>
  </si>
  <si>
    <t>4-BT02-08A</t>
  </si>
  <si>
    <t>4-BT02-08</t>
  </si>
  <si>
    <t>4-BT02-09</t>
  </si>
  <si>
    <t>4-BT02-12</t>
  </si>
  <si>
    <t>4-BT02-12A</t>
  </si>
  <si>
    <t>4-BT02-15A</t>
  </si>
  <si>
    <t>4-BT02-15</t>
  </si>
  <si>
    <t>4-BT02-16</t>
  </si>
  <si>
    <t>AA01383229</t>
  </si>
  <si>
    <t>CT702</t>
  </si>
  <si>
    <t>PK4-DL 18X18 A- M</t>
  </si>
  <si>
    <t>4-BT02-18A</t>
  </si>
  <si>
    <t>4-BT02-20</t>
  </si>
  <si>
    <t>AA01383230</t>
  </si>
  <si>
    <t>CT701</t>
  </si>
  <si>
    <t>PK4-DLV 12X18- M</t>
  </si>
  <si>
    <t>4-BT02-21</t>
  </si>
  <si>
    <t>4-BT02-22</t>
  </si>
  <si>
    <t>4-BT02-23</t>
  </si>
  <si>
    <t>4-BT02-24</t>
  </si>
  <si>
    <t>4-BT02-25</t>
  </si>
  <si>
    <t>PK4-DLV 12X18</t>
  </si>
  <si>
    <t>21. Khu 4-BT03</t>
  </si>
  <si>
    <t>4-BT03-01</t>
  </si>
  <si>
    <t>AA01383231</t>
  </si>
  <si>
    <t>CT696</t>
  </si>
  <si>
    <t>4-BT03-02</t>
  </si>
  <si>
    <t>4-BT03-03</t>
  </si>
  <si>
    <t>4-BT03-05A</t>
  </si>
  <si>
    <t>4-BT03-05</t>
  </si>
  <si>
    <t>PK4-DLS G 18X18</t>
  </si>
  <si>
    <t>4-BT03-08A</t>
  </si>
  <si>
    <t>AA01383634</t>
  </si>
  <si>
    <t>CT697</t>
  </si>
  <si>
    <t>4-BT03-08</t>
  </si>
  <si>
    <t>4-BT03-09</t>
  </si>
  <si>
    <t>4-BT03-10</t>
  </si>
  <si>
    <t>4-BT03-11</t>
  </si>
  <si>
    <t>AA01383632</t>
  </si>
  <si>
    <t>CT699</t>
  </si>
  <si>
    <t>4-BT03-12</t>
  </si>
  <si>
    <t>4-BT03-12A</t>
  </si>
  <si>
    <t>4-BT03-15A</t>
  </si>
  <si>
    <t>4-BT03-15</t>
  </si>
  <si>
    <t>4-BT03-16</t>
  </si>
  <si>
    <t>AA01383632
AA01803385</t>
  </si>
  <si>
    <t>CT699
CT1501</t>
  </si>
  <si>
    <t>4-BT03-18A</t>
  </si>
  <si>
    <t>AA01383631
AA01803386</t>
  </si>
  <si>
    <t>CT700
CT1500</t>
  </si>
  <si>
    <t>4-BT03-18</t>
  </si>
  <si>
    <t>4-BT03-19</t>
  </si>
  <si>
    <t>4-BT03-20</t>
  </si>
  <si>
    <t>4-BT03-23</t>
  </si>
  <si>
    <t>AA01803383</t>
  </si>
  <si>
    <t>CT1503</t>
  </si>
  <si>
    <t>4-BT03-24</t>
  </si>
  <si>
    <t>4-BT03-25</t>
  </si>
  <si>
    <t>4-BT03-26</t>
  </si>
  <si>
    <t>22. Khu 4-BT04</t>
  </si>
  <si>
    <t>4-BT04-08A</t>
  </si>
  <si>
    <t>AA01383629</t>
  </si>
  <si>
    <t>CT708</t>
  </si>
  <si>
    <t>4-BT04-08</t>
  </si>
  <si>
    <t>23. Khu 4-BT05</t>
  </si>
  <si>
    <t>4-BT05-01</t>
  </si>
  <si>
    <t>AA01803273</t>
  </si>
  <si>
    <t>CT1493</t>
  </si>
  <si>
    <t>4-BT05-02</t>
  </si>
  <si>
    <t>4-BT05-03</t>
  </si>
  <si>
    <t>AA01803273
AA01383225</t>
  </si>
  <si>
    <t>CT1493
CT713</t>
  </si>
  <si>
    <t>4-BT05-05A</t>
  </si>
  <si>
    <t>4-BT05-05</t>
  </si>
  <si>
    <t>AA01383225</t>
  </si>
  <si>
    <t>CT713</t>
  </si>
  <si>
    <t>4-BT05-06</t>
  </si>
  <si>
    <t>4-BT05-08A</t>
  </si>
  <si>
    <t>4-BT05-08</t>
  </si>
  <si>
    <t>4-BT05-09</t>
  </si>
  <si>
    <t>4-BT05-10</t>
  </si>
  <si>
    <t>4-BT05-11</t>
  </si>
  <si>
    <t>4-BT05-12</t>
  </si>
  <si>
    <t>4-BT05-12A</t>
  </si>
  <si>
    <t>4-BT05-15A</t>
  </si>
  <si>
    <t>4-BT05-15</t>
  </si>
  <si>
    <t>4-BT05-16</t>
  </si>
  <si>
    <t>4-BT05-18A</t>
  </si>
  <si>
    <t>24. Khu 4-BT06</t>
  </si>
  <si>
    <t>4-BT06-05</t>
  </si>
  <si>
    <t>AA01383224
AA01803274</t>
  </si>
  <si>
    <t>CT714
CT1492</t>
  </si>
  <si>
    <t>4-BT06-06</t>
  </si>
  <si>
    <t>AA01383224</t>
  </si>
  <si>
    <t>CT714</t>
  </si>
  <si>
    <t>4-BT06-08A</t>
  </si>
  <si>
    <t>4-BT06-08</t>
  </si>
  <si>
    <t>4-BT06-09</t>
  </si>
  <si>
    <t>4-BT06-10</t>
  </si>
  <si>
    <t>PK4-DL G 12X18- M</t>
  </si>
  <si>
    <t>4-BT06-11</t>
  </si>
  <si>
    <t>4-BT06-12</t>
  </si>
  <si>
    <t>4-BT06-12A</t>
  </si>
  <si>
    <t>4-BT06-15A</t>
  </si>
  <si>
    <t>4-BT06-15</t>
  </si>
  <si>
    <t>4-BT06-16</t>
  </si>
  <si>
    <t>25. Khu 4-BT07</t>
  </si>
  <si>
    <t>4-BT07-01</t>
  </si>
  <si>
    <t>AA01383627</t>
  </si>
  <si>
    <t>CT710</t>
  </si>
  <si>
    <t>PK4-DLS 13,8X18- M</t>
  </si>
  <si>
    <t>4-BT07-02</t>
  </si>
  <si>
    <t>AA01383628</t>
  </si>
  <si>
    <t>CT709</t>
  </si>
  <si>
    <t>4-BT07-08A</t>
  </si>
  <si>
    <t>4-BT07-08</t>
  </si>
  <si>
    <t>4-BT07-09</t>
  </si>
  <si>
    <t>AA01383625</t>
  </si>
  <si>
    <t>CT712</t>
  </si>
  <si>
    <t>4-BT07-10</t>
  </si>
  <si>
    <t>4-BT07-11</t>
  </si>
  <si>
    <t>4-BT07-12</t>
  </si>
  <si>
    <t>4-BT07-12A</t>
  </si>
  <si>
    <t>4-BT07-15A</t>
  </si>
  <si>
    <t>4-BT07-15</t>
  </si>
  <si>
    <t>AA01383617
AA01803848</t>
  </si>
  <si>
    <t>CT717
CT1497</t>
  </si>
  <si>
    <t>4-BT07-16</t>
  </si>
  <si>
    <t>4-BT07-18A</t>
  </si>
  <si>
    <t>4-BT07-18</t>
  </si>
  <si>
    <t>4-BT07-19</t>
  </si>
  <si>
    <t>AA01803388</t>
  </si>
  <si>
    <t>CT1498</t>
  </si>
  <si>
    <t>4-BT07-20</t>
  </si>
  <si>
    <t>4-BT07-21</t>
  </si>
  <si>
    <t>4-BT07-22</t>
  </si>
  <si>
    <t>PK4-DLS 13,8X18</t>
  </si>
  <si>
    <t>26. Khu 4-BT08</t>
  </si>
  <si>
    <t>4-BT08-01</t>
  </si>
  <si>
    <t>AA01383222</t>
  </si>
  <si>
    <t>CT718</t>
  </si>
  <si>
    <t>4-BT08-02</t>
  </si>
  <si>
    <t>4-BT08-03</t>
  </si>
  <si>
    <t>4-BT08-05A</t>
  </si>
  <si>
    <t>AA01383222
AA01803847</t>
  </si>
  <si>
    <t>CT718
CT1495</t>
  </si>
  <si>
    <t>4-BT08-05</t>
  </si>
  <si>
    <t>AA01803847</t>
  </si>
  <si>
    <t>CT1495</t>
  </si>
  <si>
    <t>4-BT08-06</t>
  </si>
  <si>
    <t>4-BT08-08A</t>
  </si>
  <si>
    <t>AA01803389</t>
  </si>
  <si>
    <t>CT1496</t>
  </si>
  <si>
    <t>4-BT08-08</t>
  </si>
  <si>
    <t>4-BT08-09</t>
  </si>
  <si>
    <t>AA01803389
AA01383223</t>
  </si>
  <si>
    <t>CT1496
CT716</t>
  </si>
  <si>
    <t>4-BT08-10</t>
  </si>
  <si>
    <t>27. Khu 4-BT09</t>
  </si>
  <si>
    <t>4-BT09-01</t>
  </si>
  <si>
    <t>AA01383871</t>
  </si>
  <si>
    <t>CT1546</t>
  </si>
  <si>
    <t>4-BT09-02</t>
  </si>
  <si>
    <t>4-BT09-03</t>
  </si>
  <si>
    <t>4-BT09-05A</t>
  </si>
  <si>
    <t>4-BT09-05</t>
  </si>
  <si>
    <t>4-BT09-06</t>
  </si>
  <si>
    <t>4-BT09-08A</t>
  </si>
  <si>
    <t>4-BT09-08</t>
  </si>
  <si>
    <t>4-BT09-09</t>
  </si>
  <si>
    <t>4-BT09-12A</t>
  </si>
  <si>
    <t>4-BT09-15A</t>
  </si>
  <si>
    <t>4-BT09-15</t>
  </si>
  <si>
    <t>28. Khu 4-BT10</t>
  </si>
  <si>
    <t>4-BT10-05A</t>
  </si>
  <si>
    <t>AA01383611</t>
  </si>
  <si>
    <t>CT729</t>
  </si>
  <si>
    <t>4-BT10-05</t>
  </si>
  <si>
    <t>4-BT10-06</t>
  </si>
  <si>
    <t>AA01383611
AA01383870</t>
  </si>
  <si>
    <t>CT729
Ct1545</t>
  </si>
  <si>
    <t>4-BT10-08A</t>
  </si>
  <si>
    <t>4-BT10-08</t>
  </si>
  <si>
    <t>4-BT10-09</t>
  </si>
  <si>
    <t>4-BT10-10</t>
  </si>
  <si>
    <t>4-BT10-11</t>
  </si>
  <si>
    <t>AA01383611
AA01383869</t>
  </si>
  <si>
    <t>CT729
CT1544</t>
  </si>
  <si>
    <t>29. Khu 4-BT11</t>
  </si>
  <si>
    <t>4-BT11-01</t>
  </si>
  <si>
    <t>AA01383216</t>
  </si>
  <si>
    <t>CT728</t>
  </si>
  <si>
    <t>4-BT11-02</t>
  </si>
  <si>
    <t>4-BT11-03</t>
  </si>
  <si>
    <t>4-BT11-05A</t>
  </si>
  <si>
    <t>4-BT11-08</t>
  </si>
  <si>
    <t>AA01383217</t>
  </si>
  <si>
    <t>CT727</t>
  </si>
  <si>
    <t>4-BT11-09</t>
  </si>
  <si>
    <t>AA01383217
AA01383873</t>
  </si>
  <si>
    <t>CT727
CT1550</t>
  </si>
  <si>
    <t>4-BT11-10</t>
  </si>
  <si>
    <t>AA01383873
AA01383219</t>
  </si>
  <si>
    <t>CT1550
CT721</t>
  </si>
  <si>
    <t>4-BT11-11</t>
  </si>
  <si>
    <t>AA01383219</t>
  </si>
  <si>
    <t>CT721</t>
  </si>
  <si>
    <t>4-BT11-12</t>
  </si>
  <si>
    <t>4-BT11-12A</t>
  </si>
  <si>
    <t>4-BT11-15A</t>
  </si>
  <si>
    <t>4-BT11-15</t>
  </si>
  <si>
    <t>PK4-DL 14,5X15- M1</t>
  </si>
  <si>
    <t>30. Khu 4-BT12</t>
  </si>
  <si>
    <t>4-BT12-01</t>
  </si>
  <si>
    <t>AA01803336
AA01803359</t>
  </si>
  <si>
    <t>CT735
CT1610</t>
  </si>
  <si>
    <t>4-BT12-02</t>
  </si>
  <si>
    <t>4-BT12-03</t>
  </si>
  <si>
    <t>4-BT12-05A</t>
  </si>
  <si>
    <t>AA01803336</t>
  </si>
  <si>
    <t>CT735</t>
  </si>
  <si>
    <t>4-BT12-05</t>
  </si>
  <si>
    <t>4-BT12-06</t>
  </si>
  <si>
    <t>4-BT12-08A</t>
  </si>
  <si>
    <t>AA01383764
AA01803162</t>
  </si>
  <si>
    <t>CT1548
CT734</t>
  </si>
  <si>
    <t>4-BT12-08</t>
  </si>
  <si>
    <t>4-BT12-09</t>
  </si>
  <si>
    <t>4-BT12-10</t>
  </si>
  <si>
    <t>AA01383764</t>
  </si>
  <si>
    <t>CT1548</t>
  </si>
  <si>
    <t>4-BT12-11</t>
  </si>
  <si>
    <t>4-BT12-12</t>
  </si>
  <si>
    <t>AA01803337
AA01383765</t>
  </si>
  <si>
    <t>CT733
CT1547</t>
  </si>
  <si>
    <t>4-BT12-12A</t>
  </si>
  <si>
    <t>4-BT12-15A</t>
  </si>
  <si>
    <t>AA01803337</t>
  </si>
  <si>
    <t>CT733</t>
  </si>
  <si>
    <t>4-BT12-15</t>
  </si>
  <si>
    <t>4-BT12-16</t>
  </si>
  <si>
    <t>4-BT12-18A</t>
  </si>
  <si>
    <t>4-BT12-18</t>
  </si>
  <si>
    <t>AA01383610</t>
  </si>
  <si>
    <t>CT730</t>
  </si>
  <si>
    <t>4-BT12-19</t>
  </si>
  <si>
    <t>4-BT12-20</t>
  </si>
  <si>
    <t>4-BT12-21</t>
  </si>
  <si>
    <t>4-BT12-22</t>
  </si>
  <si>
    <t>4-BT12-23</t>
  </si>
  <si>
    <t>AA01383613
AA01383763</t>
  </si>
  <si>
    <t>CT725
CT1551</t>
  </si>
  <si>
    <t>4-BT12-24</t>
  </si>
  <si>
    <t>4-BT12-25</t>
  </si>
  <si>
    <t>AA01383613</t>
  </si>
  <si>
    <t>CT725</t>
  </si>
  <si>
    <t>4-BT12-26</t>
  </si>
  <si>
    <t>4-BT12-27</t>
  </si>
  <si>
    <t>4-BT12-28</t>
  </si>
  <si>
    <t>4-BT12-29</t>
  </si>
  <si>
    <t>AA01383615</t>
  </si>
  <si>
    <t>CT722</t>
  </si>
  <si>
    <t>4-BT12-30</t>
  </si>
  <si>
    <t>AA01383615
AA01383761</t>
  </si>
  <si>
    <t>CT722
CT1558</t>
  </si>
  <si>
    <t>4-BT12-31</t>
  </si>
  <si>
    <t>4-BT12-32</t>
  </si>
  <si>
    <t>AA01803213</t>
  </si>
  <si>
    <t>CT1559</t>
  </si>
  <si>
    <t>4-BT12-33</t>
  </si>
  <si>
    <t>AA01383614
AA01803213</t>
  </si>
  <si>
    <t>CT723
CT1559</t>
  </si>
  <si>
    <t>4-BT12-34</t>
  </si>
  <si>
    <t>AA01383614</t>
  </si>
  <si>
    <t>CT723</t>
  </si>
  <si>
    <t>31. Khu 4-BT13</t>
  </si>
  <si>
    <t>4-BT13-01</t>
  </si>
  <si>
    <t>AA01803116</t>
  </si>
  <si>
    <t>CT800</t>
  </si>
  <si>
    <t>4-BT13-02</t>
  </si>
  <si>
    <t>AA01803116
AA01383878</t>
  </si>
  <si>
    <t>CT800
CT1557</t>
  </si>
  <si>
    <t>4-BT13-03</t>
  </si>
  <si>
    <t>AA01803112
AA01383762</t>
  </si>
  <si>
    <t>CT804
CT1556</t>
  </si>
  <si>
    <t>4-BT13-05A</t>
  </si>
  <si>
    <t>4-BT13-05</t>
  </si>
  <si>
    <t>4-BT13-06</t>
  </si>
  <si>
    <t>AA01803112</t>
  </si>
  <si>
    <t>CT804</t>
  </si>
  <si>
    <t>4-BT13-08A</t>
  </si>
  <si>
    <t>4-BT13-08</t>
  </si>
  <si>
    <t>4-BT13-09</t>
  </si>
  <si>
    <t>4-BT13-10</t>
  </si>
  <si>
    <t>32. Khu 4-BT14</t>
  </si>
  <si>
    <t>4-BT14-01</t>
  </si>
  <si>
    <t>PK4-DL 12X16</t>
  </si>
  <si>
    <t>33. Khu 4-BT15</t>
  </si>
  <si>
    <t>4-BT15-01</t>
  </si>
  <si>
    <t>4-BT15-02</t>
  </si>
  <si>
    <t>4-BT15-03</t>
  </si>
  <si>
    <t>AA01803105
AA01383898</t>
  </si>
  <si>
    <t>CT811
CT1614</t>
  </si>
  <si>
    <t>4-BT15-05A</t>
  </si>
  <si>
    <t>AA01383898</t>
  </si>
  <si>
    <t>CT1614</t>
  </si>
  <si>
    <t>4-BT15-05</t>
  </si>
  <si>
    <t>4-BT15-06</t>
  </si>
  <si>
    <t>4-BT15-08A</t>
  </si>
  <si>
    <t>4-BT15-08</t>
  </si>
  <si>
    <t>AA01383898
AA01383585</t>
  </si>
  <si>
    <t>CT1614
CT828</t>
  </si>
  <si>
    <t>PK4-DLS G 18X18- M</t>
  </si>
  <si>
    <t>34. Khu 4-BT16</t>
  </si>
  <si>
    <t>4-BT16-01</t>
  </si>
  <si>
    <t>AA01383593</t>
  </si>
  <si>
    <t>CT820</t>
  </si>
  <si>
    <t>4-BT16-02</t>
  </si>
  <si>
    <t>AA01383592
AA01803423</t>
  </si>
  <si>
    <t>CT821
CT1647</t>
  </si>
  <si>
    <t>PK4-DL 12X16- M</t>
  </si>
  <si>
    <t>4-BT16-03</t>
  </si>
  <si>
    <t>AA01383592</t>
  </si>
  <si>
    <t>CT821</t>
  </si>
  <si>
    <t>35. Khu 4-BT17</t>
  </si>
  <si>
    <t>4-BT17-02</t>
  </si>
  <si>
    <t>4-BT17-03</t>
  </si>
  <si>
    <t>AA01383594
AA01803424</t>
  </si>
  <si>
    <t>CT819
CT1646</t>
  </si>
  <si>
    <t>4-BT17-05A</t>
  </si>
  <si>
    <t>AA01803424</t>
  </si>
  <si>
    <t>CT1646</t>
  </si>
  <si>
    <t>4-BT17-05</t>
  </si>
  <si>
    <t>4-BT17-06</t>
  </si>
  <si>
    <t>4-BT17-08A</t>
  </si>
  <si>
    <t>4-BT17-08</t>
  </si>
  <si>
    <t>(Đính kèm văn bản số………/SXD-NBĐS ngày ……./…..../2025 của Sở Xây dựng)</t>
  </si>
  <si>
    <t>Mã lô theo QHCT (Quyết định số 148/QĐ-UBND ngày 08/01/2024 của UBND tỉnh)</t>
  </si>
  <si>
    <t>Diện tích 1 lô đất (m²)
(Quyết định số 148/QĐ-UBND ngày 08/01/2024 của UBND tỉnh)</t>
  </si>
  <si>
    <t>6. Khu 1-LK13</t>
  </si>
  <si>
    <t>DANH SÁCH 26 CĂN NHÀ TẠI DỰ ÁN THÀNH PHẦN 1-1, 143 CĂN NHÀ TẠI DỰ ÁN THÀNH PHẦN 3, 549 CĂN NHÀ TẠI DỰ ÁN THÀNH PHẦN 4 
THUỘC DỰ ÁN KHU ĐÔ THỊ SINH THÁI, THƯƠNG MẠI DU LỊCH TẠI XÃ BẾN LỨC, TỈNH TÂY NINH (TRƯỚC ĐÂY LÀ XÃ THANH PHÚ, HUYỆN BẾN LỨC, TỈNH LONG AN)
ĐỦ ĐIỀU KIỆN ĐỂ BÁN NHÀ Ở HÌNH THÀNH TRONG TƯƠNG LAI</t>
  </si>
  <si>
    <t>3-BT08-01</t>
  </si>
  <si>
    <t>3-BT08-02</t>
  </si>
  <si>
    <t>3-BT08-03</t>
  </si>
  <si>
    <t>3-BT08-05</t>
  </si>
  <si>
    <t>3-BT08-06</t>
  </si>
  <si>
    <t>3-BT08-08A</t>
  </si>
  <si>
    <t>3-BT08-08</t>
  </si>
  <si>
    <t>3-BT08-09</t>
  </si>
  <si>
    <t>3-BT08-10</t>
  </si>
  <si>
    <t>3-BT08-11</t>
  </si>
  <si>
    <t>3-BT08-12</t>
  </si>
  <si>
    <t>3-BT08-12A</t>
  </si>
  <si>
    <t>3-BT08-15A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</si>
</sst>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Red]#,##0"/>
    <numFmt numFmtId="165" formatCode="_(* #,##0.0_);_(* \(#,##0.0\);_(* &quot;-&quot;??_);_(@_)"/>
    <numFmt numFmtId="166" formatCode="#,##0.00;[Red]#,##0.00"/>
  </numFmts>
  <fonts count="13" x14ac:knownFonts="1">
    <font>
      <sz val="10"/>
      <name val="Arial"/>
    </font>
    <font>
      <sz val="8"/>
      <name val="Arial"/>
      <family val="2"/>
    </font>
    <font>
      <b/>
      <sz val="14"/>
      <name val="Times New Roman"/>
      <family val="1"/>
    </font>
    <font>
      <sz val="14"/>
      <name val="Times New Roman"/>
      <family val="1"/>
    </font>
    <font>
      <i/>
      <sz val="14"/>
      <name val="Times New Roman"/>
      <family val="1"/>
    </font>
    <font>
      <sz val="11"/>
      <color theme="1"/>
      <name val="Calibri"/>
      <family val="2"/>
      <scheme val="minor"/>
    </font>
    <font>
      <sz val="12"/>
      <color theme="1"/>
      <name val="Times New Roman"/>
      <family val="2"/>
    </font>
    <font>
      <sz val="12"/>
      <color rgb="FF000000"/>
      <name val="Times New Roman"/>
      <family val="1"/>
    </font>
    <font>
      <sz val="10"/>
      <name val="Arial"/>
      <family val="2"/>
    </font>
    <font>
      <sz val="14"/>
      <color rgb="FF000000"/>
      <name val="Times New Roman"/>
      <family val="1"/>
    </font>
    <font>
      <sz val="14"/>
      <color theme="1"/>
      <name val="Times New Roman"/>
      <family val="1"/>
    </font>
    <font>
      <b/>
      <sz val="14"/>
      <name val="Times New Roman"/>
    </font>
    <font>
      <b/>
      <sz val="14"/>
      <color rgb="FFFF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bgColor theme="8" tint="0.59999389629810485"/>
      </patternFill>
    </fill>
    <fill>
      <patternFill patternType="solid">
        <fgColor theme="9" tint="0.79998168889431442"/>
        <bgColor indexed="65"/>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5">
    <xf numFmtId="0" fontId="0" fillId="0" borderId="0"/>
    <xf numFmtId="0" fontId="6" fillId="0" borderId="0"/>
    <xf numFmtId="0" fontId="5" fillId="0" borderId="0"/>
    <xf numFmtId="0" fontId="7" fillId="0" borderId="0"/>
    <xf numFmtId="43" fontId="8" fillId="0" borderId="0" applyFont="0" applyFill="0" applyBorder="0" applyAlignment="0" applyProtection="0"/>
  </cellStyleXfs>
  <cellXfs count="58">
    <xf numFmtId="0" fontId="0" fillId="0" borderId="0" xfId="0"/>
    <xf numFmtId="0" fontId="3" fillId="0" borderId="0" xfId="0" applyFont="1" applyAlignment="1">
      <alignment horizontal="center" vertical="center"/>
    </xf>
    <xf numFmtId="0" fontId="3" fillId="0" borderId="0" xfId="0" applyFont="1" applyAlignment="1">
      <alignment vertical="center"/>
    </xf>
    <xf numFmtId="4" fontId="3" fillId="0" borderId="0" xfId="0" applyNumberFormat="1" applyFont="1" applyAlignment="1">
      <alignment horizontal="center" vertical="center"/>
    </xf>
    <xf numFmtId="0" fontId="2" fillId="2" borderId="1" xfId="0" applyFont="1" applyFill="1" applyBorder="1" applyAlignment="1">
      <alignment horizontal="center" vertical="center"/>
    </xf>
    <xf numFmtId="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4" fontId="2" fillId="3" borderId="1" xfId="0" applyNumberFormat="1" applyFont="1" applyFill="1" applyBorder="1" applyAlignment="1">
      <alignment horizontal="center" vertical="center"/>
    </xf>
    <xf numFmtId="0" fontId="3" fillId="0" borderId="1" xfId="0" applyFont="1" applyBorder="1" applyAlignment="1">
      <alignment vertical="center"/>
    </xf>
    <xf numFmtId="14" fontId="3" fillId="5"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xf>
    <xf numFmtId="2" fontId="10" fillId="0" borderId="2" xfId="0" applyNumberFormat="1" applyFont="1" applyBorder="1" applyAlignment="1">
      <alignment horizontal="center" vertical="center"/>
    </xf>
    <xf numFmtId="2" fontId="10" fillId="0" borderId="1" xfId="0" applyNumberFormat="1" applyFont="1" applyBorder="1" applyAlignment="1">
      <alignment horizontal="center" vertical="center"/>
    </xf>
    <xf numFmtId="2" fontId="3" fillId="0" borderId="0" xfId="0" applyNumberFormat="1" applyFont="1" applyAlignment="1">
      <alignment horizontal="center" vertical="center"/>
    </xf>
    <xf numFmtId="2" fontId="2" fillId="4"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2" fontId="3" fillId="0" borderId="1" xfId="4" applyNumberFormat="1" applyFont="1" applyFill="1" applyBorder="1" applyAlignment="1">
      <alignment horizontal="center" vertical="center"/>
    </xf>
    <xf numFmtId="2" fontId="3" fillId="0" borderId="1" xfId="4" applyNumberFormat="1" applyFont="1" applyBorder="1" applyAlignment="1">
      <alignment horizontal="center" vertical="center"/>
    </xf>
    <xf numFmtId="165" fontId="3" fillId="0" borderId="1" xfId="4" applyNumberFormat="1" applyFont="1" applyFill="1" applyBorder="1" applyAlignment="1">
      <alignment horizontal="center" vertical="center"/>
    </xf>
    <xf numFmtId="165" fontId="3" fillId="0" borderId="1" xfId="4" applyNumberFormat="1" applyFont="1" applyBorder="1" applyAlignment="1">
      <alignment horizontal="center" vertical="center"/>
    </xf>
    <xf numFmtId="1" fontId="3" fillId="0" borderId="0" xfId="0" applyNumberFormat="1" applyFont="1" applyAlignment="1">
      <alignment horizontal="center" vertical="center"/>
    </xf>
    <xf numFmtId="1" fontId="2" fillId="4"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3" borderId="1" xfId="0" applyNumberFormat="1" applyFont="1" applyFill="1" applyBorder="1" applyAlignment="1">
      <alignment horizontal="center" vertical="center"/>
    </xf>
    <xf numFmtId="1" fontId="3" fillId="0" borderId="1" xfId="4" applyNumberFormat="1" applyFont="1" applyFill="1" applyBorder="1" applyAlignment="1">
      <alignment horizontal="center" vertical="center"/>
    </xf>
    <xf numFmtId="1" fontId="3" fillId="0" borderId="1" xfId="4" applyNumberFormat="1" applyFont="1" applyBorder="1" applyAlignment="1">
      <alignment horizontal="center" vertical="center"/>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2" fontId="3" fillId="5" borderId="1"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3" fillId="0" borderId="1" xfId="0" applyFont="1" applyBorder="1" applyAlignment="1">
      <alignment vertical="center" wrapText="1"/>
    </xf>
    <xf numFmtId="2" fontId="3" fillId="0" borderId="2" xfId="0" applyNumberFormat="1" applyFont="1" applyBorder="1" applyAlignment="1">
      <alignment horizontal="center" vertical="center"/>
    </xf>
    <xf numFmtId="0" fontId="2" fillId="4" borderId="2" xfId="0" applyFont="1" applyFill="1" applyBorder="1" applyAlignment="1">
      <alignment horizontal="center" vertical="center"/>
    </xf>
    <xf numFmtId="164" fontId="11" fillId="6" borderId="1" xfId="0" applyNumberFormat="1" applyFont="1" applyFill="1" applyBorder="1" applyAlignment="1">
      <alignment horizontal="center" vertical="center" wrapText="1"/>
    </xf>
    <xf numFmtId="166" fontId="11" fillId="6"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2" fontId="2" fillId="0" borderId="0" xfId="0" applyNumberFormat="1" applyFont="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2" fontId="3" fillId="0" borderId="2" xfId="0" applyNumberFormat="1" applyFont="1" applyFill="1" applyBorder="1" applyAlignment="1">
      <alignment horizontal="center" vertical="center"/>
    </xf>
    <xf numFmtId="2" fontId="10" fillId="0" borderId="2" xfId="0" applyNumberFormat="1" applyFont="1" applyFill="1" applyBorder="1" applyAlignment="1">
      <alignment horizontal="center" vertical="center"/>
    </xf>
  </cellXfs>
  <cellStyles count="5">
    <cellStyle name="Comma" xfId="4" builtinId="3"/>
    <cellStyle name="Normal" xfId="0" builtinId="0"/>
    <cellStyle name="Normal 2" xfId="1"/>
    <cellStyle name="Normal 2 3" xfId="3"/>
    <cellStyle name="Normal 6" xfId="2"/>
  </cellStyles>
  <dxfs count="7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7"/>
  <sheetViews>
    <sheetView showGridLines="0" view="pageBreakPreview" zoomScale="55" zoomScaleNormal="55" zoomScaleSheetLayoutView="55" workbookViewId="0">
      <pane ySplit="4" topLeftCell="A321" activePane="bottomLeft" state="frozen"/>
      <selection pane="bottomLeft" activeCell="E7" sqref="E7:F335"/>
    </sheetView>
  </sheetViews>
  <sheetFormatPr defaultColWidth="9.140625" defaultRowHeight="18.75" x14ac:dyDescent="0.2"/>
  <cols>
    <col min="1" max="1" width="19.42578125" style="1" bestFit="1" customWidth="1"/>
    <col min="2" max="2" width="32.140625" style="1" customWidth="1"/>
    <col min="3" max="3" width="39.5703125" style="13" customWidth="1"/>
    <col min="4" max="4" width="36.85546875" style="1" customWidth="1"/>
    <col min="5" max="5" width="16" style="1" customWidth="1"/>
    <col min="6" max="6" width="19.85546875" style="1" customWidth="1"/>
    <col min="7" max="7" width="21.140625" style="3" customWidth="1"/>
    <col min="8" max="8" width="17.140625" style="24" customWidth="1"/>
    <col min="9" max="9" width="23.85546875" style="3" bestFit="1" customWidth="1"/>
    <col min="10" max="11" width="17.140625" style="24" customWidth="1"/>
    <col min="12" max="12" width="17.140625" style="32" customWidth="1"/>
    <col min="13" max="13" width="17.140625" style="24" customWidth="1"/>
    <col min="14" max="14" width="18.140625" style="1" customWidth="1"/>
    <col min="15" max="16384" width="9.140625" style="2"/>
  </cols>
  <sheetData>
    <row r="1" spans="1:14" ht="42" customHeight="1" x14ac:dyDescent="0.2">
      <c r="A1" s="48" t="s">
        <v>14</v>
      </c>
      <c r="B1" s="48"/>
      <c r="C1" s="49"/>
      <c r="D1" s="49"/>
      <c r="E1" s="49"/>
      <c r="F1" s="49"/>
      <c r="G1" s="49"/>
      <c r="H1" s="49"/>
      <c r="I1" s="49"/>
      <c r="J1" s="49"/>
      <c r="K1" s="49"/>
      <c r="L1" s="49"/>
      <c r="M1" s="49"/>
      <c r="N1" s="49"/>
    </row>
    <row r="2" spans="1:14" x14ac:dyDescent="0.2">
      <c r="A2" s="50" t="s">
        <v>13</v>
      </c>
      <c r="B2" s="51"/>
      <c r="C2" s="51"/>
      <c r="D2" s="51"/>
      <c r="E2" s="51"/>
      <c r="F2" s="51"/>
      <c r="G2" s="51"/>
      <c r="H2" s="51"/>
      <c r="I2" s="51"/>
      <c r="J2" s="51"/>
      <c r="K2" s="51"/>
      <c r="L2" s="51"/>
      <c r="M2" s="51"/>
      <c r="N2" s="51"/>
    </row>
    <row r="3" spans="1:14" ht="10.5" customHeight="1" x14ac:dyDescent="0.2"/>
    <row r="4" spans="1:14" ht="157.5" customHeight="1" x14ac:dyDescent="0.2">
      <c r="A4" s="7" t="s">
        <v>4</v>
      </c>
      <c r="B4" s="8" t="s">
        <v>261</v>
      </c>
      <c r="C4" s="8" t="s">
        <v>2</v>
      </c>
      <c r="D4" s="8" t="s">
        <v>5</v>
      </c>
      <c r="E4" s="9" t="s">
        <v>0</v>
      </c>
      <c r="F4" s="8" t="s">
        <v>1</v>
      </c>
      <c r="G4" s="10" t="s">
        <v>262</v>
      </c>
      <c r="H4" s="25" t="s">
        <v>7</v>
      </c>
      <c r="I4" s="10" t="s">
        <v>8</v>
      </c>
      <c r="J4" s="25" t="s">
        <v>9</v>
      </c>
      <c r="K4" s="25" t="s">
        <v>10</v>
      </c>
      <c r="L4" s="33" t="s">
        <v>259</v>
      </c>
      <c r="M4" s="25" t="s">
        <v>11</v>
      </c>
      <c r="N4" s="7" t="s">
        <v>3</v>
      </c>
    </row>
    <row r="5" spans="1:14" ht="38.1" customHeight="1" x14ac:dyDescent="0.2">
      <c r="A5" s="4"/>
      <c r="B5" s="11">
        <f>B6+B13+B30+B47+B60+B85+B102+B119+B132+B139+B146+B156+B168+B222+B231+B237+B243+B245+B247+B261+B264+B267+B282+B284+B286+B302+B305+B313+B323+B326+B333</f>
        <v>299</v>
      </c>
      <c r="C5" s="6"/>
      <c r="D5" s="4"/>
      <c r="E5" s="4"/>
      <c r="F5" s="4"/>
      <c r="G5" s="5">
        <f>SUBTOTAL(9,G6:G335)</f>
        <v>51094.600000000006</v>
      </c>
      <c r="H5" s="5">
        <f>SUBTOTAL(9,H6:H335)</f>
        <v>80877.109999999884</v>
      </c>
      <c r="I5" s="5"/>
      <c r="J5" s="26"/>
      <c r="K5" s="26"/>
      <c r="L5" s="34"/>
      <c r="M5" s="26"/>
      <c r="N5" s="4"/>
    </row>
    <row r="6" spans="1:14" ht="38.1" customHeight="1" x14ac:dyDescent="0.2">
      <c r="A6" s="14" t="s">
        <v>19</v>
      </c>
      <c r="B6" s="14">
        <f>COUNT((A7:A12))</f>
        <v>6</v>
      </c>
      <c r="C6" s="15"/>
      <c r="D6" s="14"/>
      <c r="E6" s="14"/>
      <c r="F6" s="14"/>
      <c r="G6" s="16">
        <f>SUBTOTAL(9,G7:G12)</f>
        <v>1225</v>
      </c>
      <c r="H6" s="16">
        <f>SUBTOTAL(9,H7:H12)</f>
        <v>1735.6599999999999</v>
      </c>
      <c r="I6" s="16"/>
      <c r="J6" s="27"/>
      <c r="K6" s="27"/>
      <c r="L6" s="35"/>
      <c r="M6" s="27"/>
      <c r="N6" s="16"/>
    </row>
    <row r="7" spans="1:14" ht="38.1" customHeight="1" x14ac:dyDescent="0.2">
      <c r="A7" s="12">
        <v>1</v>
      </c>
      <c r="B7" s="12" t="s">
        <v>263</v>
      </c>
      <c r="C7" s="20" t="s">
        <v>12</v>
      </c>
      <c r="D7" s="17" t="s">
        <v>6</v>
      </c>
      <c r="E7" s="21"/>
      <c r="F7" s="12"/>
      <c r="G7" s="22">
        <v>237.5</v>
      </c>
      <c r="H7" s="28">
        <v>289.71000000000004</v>
      </c>
      <c r="I7" s="30" t="s">
        <v>265</v>
      </c>
      <c r="J7" s="28">
        <v>100.24</v>
      </c>
      <c r="K7" s="28">
        <f>J7/G7*100</f>
        <v>42.206315789473678</v>
      </c>
      <c r="L7" s="36">
        <v>4</v>
      </c>
      <c r="M7" s="29">
        <f t="shared" ref="M7:M8" si="0">H7/G7</f>
        <v>1.2198315789473686</v>
      </c>
      <c r="N7" s="18"/>
    </row>
    <row r="8" spans="1:14" ht="38.1" customHeight="1" x14ac:dyDescent="0.2">
      <c r="A8" s="12">
        <f>A7+1</f>
        <v>2</v>
      </c>
      <c r="B8" s="12" t="s">
        <v>264</v>
      </c>
      <c r="C8" s="20" t="s">
        <v>12</v>
      </c>
      <c r="D8" s="17" t="s">
        <v>6</v>
      </c>
      <c r="E8" s="21"/>
      <c r="F8" s="12"/>
      <c r="G8" s="22">
        <v>187.5</v>
      </c>
      <c r="H8" s="28">
        <v>289.52999999999997</v>
      </c>
      <c r="I8" s="30" t="s">
        <v>266</v>
      </c>
      <c r="J8" s="28">
        <v>104.69</v>
      </c>
      <c r="K8" s="28">
        <f t="shared" ref="K8" si="1">J8/G8*100</f>
        <v>55.834666666666664</v>
      </c>
      <c r="L8" s="36">
        <v>4</v>
      </c>
      <c r="M8" s="29">
        <f t="shared" si="0"/>
        <v>1.5441599999999998</v>
      </c>
      <c r="N8" s="18"/>
    </row>
    <row r="9" spans="1:14" ht="38.1" customHeight="1" x14ac:dyDescent="0.2">
      <c r="A9" s="12">
        <f>A8+1</f>
        <v>3</v>
      </c>
      <c r="B9" s="12" t="s">
        <v>15</v>
      </c>
      <c r="C9" s="20" t="s">
        <v>12</v>
      </c>
      <c r="D9" s="17" t="s">
        <v>6</v>
      </c>
      <c r="E9" s="21"/>
      <c r="F9" s="12"/>
      <c r="G9" s="22">
        <v>187.5</v>
      </c>
      <c r="H9" s="28">
        <v>288.58999999999997</v>
      </c>
      <c r="I9" s="30" t="s">
        <v>214</v>
      </c>
      <c r="J9" s="28">
        <v>104.69</v>
      </c>
      <c r="K9" s="28">
        <f>J9/G9*100</f>
        <v>55.834666666666664</v>
      </c>
      <c r="L9" s="36">
        <v>4</v>
      </c>
      <c r="M9" s="29">
        <f t="shared" ref="M9:M12" si="2">H9/G9</f>
        <v>1.5391466666666664</v>
      </c>
      <c r="N9" s="18"/>
    </row>
    <row r="10" spans="1:14" ht="38.1" customHeight="1" x14ac:dyDescent="0.2">
      <c r="A10" s="12">
        <f>A9+1</f>
        <v>4</v>
      </c>
      <c r="B10" s="12" t="s">
        <v>16</v>
      </c>
      <c r="C10" s="20" t="s">
        <v>12</v>
      </c>
      <c r="D10" s="17" t="s">
        <v>6</v>
      </c>
      <c r="E10" s="21"/>
      <c r="F10" s="12"/>
      <c r="G10" s="22">
        <v>187.5</v>
      </c>
      <c r="H10" s="28">
        <v>288.58999999999997</v>
      </c>
      <c r="I10" s="30" t="s">
        <v>217</v>
      </c>
      <c r="J10" s="28">
        <v>104.69</v>
      </c>
      <c r="K10" s="28">
        <f t="shared" ref="K10:K12" si="3">J10/G10*100</f>
        <v>55.834666666666664</v>
      </c>
      <c r="L10" s="36">
        <v>4</v>
      </c>
      <c r="M10" s="29">
        <f t="shared" si="2"/>
        <v>1.5391466666666664</v>
      </c>
      <c r="N10" s="18"/>
    </row>
    <row r="11" spans="1:14" ht="38.1" customHeight="1" x14ac:dyDescent="0.2">
      <c r="A11" s="12">
        <f t="shared" ref="A11:A12" si="4">A10+1</f>
        <v>5</v>
      </c>
      <c r="B11" s="12" t="s">
        <v>17</v>
      </c>
      <c r="C11" s="20" t="s">
        <v>12</v>
      </c>
      <c r="D11" s="17" t="s">
        <v>6</v>
      </c>
      <c r="E11" s="21"/>
      <c r="F11" s="12"/>
      <c r="G11" s="22">
        <v>187.5</v>
      </c>
      <c r="H11" s="28">
        <v>289.52999999999997</v>
      </c>
      <c r="I11" s="30" t="s">
        <v>215</v>
      </c>
      <c r="J11" s="28">
        <v>104.69</v>
      </c>
      <c r="K11" s="28">
        <f t="shared" si="3"/>
        <v>55.834666666666664</v>
      </c>
      <c r="L11" s="36">
        <v>4</v>
      </c>
      <c r="M11" s="29">
        <f t="shared" si="2"/>
        <v>1.5441599999999998</v>
      </c>
      <c r="N11" s="18"/>
    </row>
    <row r="12" spans="1:14" ht="38.1" customHeight="1" x14ac:dyDescent="0.2">
      <c r="A12" s="12">
        <f t="shared" si="4"/>
        <v>6</v>
      </c>
      <c r="B12" s="12" t="s">
        <v>18</v>
      </c>
      <c r="C12" s="20" t="s">
        <v>12</v>
      </c>
      <c r="D12" s="17" t="s">
        <v>6</v>
      </c>
      <c r="E12" s="21"/>
      <c r="F12" s="12"/>
      <c r="G12" s="22">
        <v>237.5</v>
      </c>
      <c r="H12" s="28">
        <v>289.70999999999998</v>
      </c>
      <c r="I12" s="30" t="s">
        <v>218</v>
      </c>
      <c r="J12" s="28">
        <v>100.24</v>
      </c>
      <c r="K12" s="28">
        <f t="shared" si="3"/>
        <v>42.206315789473678</v>
      </c>
      <c r="L12" s="36">
        <v>4</v>
      </c>
      <c r="M12" s="29">
        <f t="shared" si="2"/>
        <v>1.2198315789473684</v>
      </c>
      <c r="N12" s="18"/>
    </row>
    <row r="13" spans="1:14" ht="38.1" customHeight="1" x14ac:dyDescent="0.2">
      <c r="A13" s="14" t="s">
        <v>36</v>
      </c>
      <c r="B13" s="14">
        <f>COUNT((A14:A29))</f>
        <v>16</v>
      </c>
      <c r="C13" s="15"/>
      <c r="D13" s="14"/>
      <c r="E13" s="14"/>
      <c r="F13" s="14"/>
      <c r="G13" s="16">
        <f>SUBTOTAL(9,G14:G29)</f>
        <v>2352</v>
      </c>
      <c r="H13" s="16">
        <f>SUBTOTAL(9,H14:H29)</f>
        <v>4349.1600000000008</v>
      </c>
      <c r="I13" s="16"/>
      <c r="J13" s="27"/>
      <c r="K13" s="27"/>
      <c r="L13" s="35"/>
      <c r="M13" s="27"/>
      <c r="N13" s="14"/>
    </row>
    <row r="14" spans="1:14" ht="38.1" customHeight="1" x14ac:dyDescent="0.2">
      <c r="A14" s="12">
        <v>1</v>
      </c>
      <c r="B14" s="12" t="s">
        <v>20</v>
      </c>
      <c r="C14" s="20" t="s">
        <v>12</v>
      </c>
      <c r="D14" s="17" t="s">
        <v>6</v>
      </c>
      <c r="E14" s="21"/>
      <c r="F14" s="12"/>
      <c r="G14" s="22">
        <v>178.5</v>
      </c>
      <c r="H14" s="29">
        <v>258.20999999999998</v>
      </c>
      <c r="I14" s="30" t="s">
        <v>213</v>
      </c>
      <c r="J14" s="29">
        <v>87.05</v>
      </c>
      <c r="K14" s="28">
        <f t="shared" ref="K14:K29" si="5">J14/G14*100</f>
        <v>48.767507002801118</v>
      </c>
      <c r="L14" s="37">
        <v>4</v>
      </c>
      <c r="M14" s="29">
        <f t="shared" ref="M14:M29" si="6">H14/G14</f>
        <v>1.4465546218487393</v>
      </c>
      <c r="N14" s="19"/>
    </row>
    <row r="15" spans="1:14" ht="38.1" customHeight="1" x14ac:dyDescent="0.2">
      <c r="A15" s="12">
        <f>A14+1</f>
        <v>2</v>
      </c>
      <c r="B15" s="12" t="s">
        <v>21</v>
      </c>
      <c r="C15" s="20" t="s">
        <v>12</v>
      </c>
      <c r="D15" s="17" t="s">
        <v>6</v>
      </c>
      <c r="E15" s="21"/>
      <c r="F15" s="12"/>
      <c r="G15" s="22">
        <v>136.5</v>
      </c>
      <c r="H15" s="29">
        <v>276.36</v>
      </c>
      <c r="I15" s="31" t="s">
        <v>219</v>
      </c>
      <c r="J15" s="29">
        <v>92.13</v>
      </c>
      <c r="K15" s="28">
        <f t="shared" si="5"/>
        <v>67.494505494505489</v>
      </c>
      <c r="L15" s="37">
        <v>4</v>
      </c>
      <c r="M15" s="29">
        <f t="shared" si="6"/>
        <v>2.0246153846153847</v>
      </c>
      <c r="N15" s="19"/>
    </row>
    <row r="16" spans="1:14" ht="38.1" customHeight="1" x14ac:dyDescent="0.2">
      <c r="A16" s="12">
        <f t="shared" ref="A16:A28" si="7">A15+1</f>
        <v>3</v>
      </c>
      <c r="B16" s="12" t="s">
        <v>22</v>
      </c>
      <c r="C16" s="20" t="s">
        <v>12</v>
      </c>
      <c r="D16" s="17" t="s">
        <v>6</v>
      </c>
      <c r="E16" s="21"/>
      <c r="F16" s="12"/>
      <c r="G16" s="22">
        <v>136.5</v>
      </c>
      <c r="H16" s="29">
        <v>276.36</v>
      </c>
      <c r="I16" s="31" t="s">
        <v>220</v>
      </c>
      <c r="J16" s="29">
        <v>92.13</v>
      </c>
      <c r="K16" s="28">
        <f t="shared" si="5"/>
        <v>67.494505494505489</v>
      </c>
      <c r="L16" s="37">
        <v>4</v>
      </c>
      <c r="M16" s="29">
        <f t="shared" si="6"/>
        <v>2.0246153846153847</v>
      </c>
      <c r="N16" s="19"/>
    </row>
    <row r="17" spans="1:14" ht="38.1" customHeight="1" x14ac:dyDescent="0.2">
      <c r="A17" s="12">
        <f t="shared" si="7"/>
        <v>4</v>
      </c>
      <c r="B17" s="12" t="s">
        <v>23</v>
      </c>
      <c r="C17" s="20" t="s">
        <v>12</v>
      </c>
      <c r="D17" s="17" t="s">
        <v>6</v>
      </c>
      <c r="E17" s="21"/>
      <c r="F17" s="12"/>
      <c r="G17" s="22">
        <v>136.5</v>
      </c>
      <c r="H17" s="29">
        <v>276.36</v>
      </c>
      <c r="I17" s="31" t="s">
        <v>219</v>
      </c>
      <c r="J17" s="29">
        <v>92.13</v>
      </c>
      <c r="K17" s="28">
        <f t="shared" si="5"/>
        <v>67.494505494505489</v>
      </c>
      <c r="L17" s="37">
        <v>4</v>
      </c>
      <c r="M17" s="29">
        <f t="shared" si="6"/>
        <v>2.0246153846153847</v>
      </c>
      <c r="N17" s="19"/>
    </row>
    <row r="18" spans="1:14" ht="38.1" customHeight="1" x14ac:dyDescent="0.2">
      <c r="A18" s="12">
        <f t="shared" si="7"/>
        <v>5</v>
      </c>
      <c r="B18" s="12" t="s">
        <v>24</v>
      </c>
      <c r="C18" s="20" t="s">
        <v>12</v>
      </c>
      <c r="D18" s="17" t="s">
        <v>6</v>
      </c>
      <c r="E18" s="21"/>
      <c r="F18" s="12"/>
      <c r="G18" s="22">
        <v>136.5</v>
      </c>
      <c r="H18" s="29">
        <v>276.36</v>
      </c>
      <c r="I18" s="31" t="s">
        <v>220</v>
      </c>
      <c r="J18" s="29">
        <v>92.13</v>
      </c>
      <c r="K18" s="28">
        <f t="shared" si="5"/>
        <v>67.494505494505489</v>
      </c>
      <c r="L18" s="37">
        <v>4</v>
      </c>
      <c r="M18" s="29">
        <f t="shared" si="6"/>
        <v>2.0246153846153847</v>
      </c>
      <c r="N18" s="19"/>
    </row>
    <row r="19" spans="1:14" ht="38.1" customHeight="1" x14ac:dyDescent="0.2">
      <c r="A19" s="12">
        <f t="shared" si="7"/>
        <v>6</v>
      </c>
      <c r="B19" s="12" t="s">
        <v>25</v>
      </c>
      <c r="C19" s="20" t="s">
        <v>12</v>
      </c>
      <c r="D19" s="17" t="s">
        <v>6</v>
      </c>
      <c r="E19" s="21"/>
      <c r="F19" s="12"/>
      <c r="G19" s="22">
        <v>136.5</v>
      </c>
      <c r="H19" s="29">
        <v>276.36</v>
      </c>
      <c r="I19" s="31" t="s">
        <v>219</v>
      </c>
      <c r="J19" s="29">
        <v>92.13</v>
      </c>
      <c r="K19" s="28">
        <f t="shared" si="5"/>
        <v>67.494505494505489</v>
      </c>
      <c r="L19" s="37">
        <v>4</v>
      </c>
      <c r="M19" s="29">
        <f t="shared" si="6"/>
        <v>2.0246153846153847</v>
      </c>
      <c r="N19" s="19"/>
    </row>
    <row r="20" spans="1:14" ht="38.1" customHeight="1" x14ac:dyDescent="0.2">
      <c r="A20" s="12">
        <f t="shared" si="7"/>
        <v>7</v>
      </c>
      <c r="B20" s="12" t="s">
        <v>26</v>
      </c>
      <c r="C20" s="20" t="s">
        <v>12</v>
      </c>
      <c r="D20" s="17" t="s">
        <v>6</v>
      </c>
      <c r="E20" s="21"/>
      <c r="F20" s="12"/>
      <c r="G20" s="22">
        <v>136.5</v>
      </c>
      <c r="H20" s="29">
        <v>276.36</v>
      </c>
      <c r="I20" s="31" t="s">
        <v>220</v>
      </c>
      <c r="J20" s="29">
        <v>92.13</v>
      </c>
      <c r="K20" s="28">
        <f t="shared" si="5"/>
        <v>67.494505494505489</v>
      </c>
      <c r="L20" s="37">
        <v>4</v>
      </c>
      <c r="M20" s="29">
        <f t="shared" si="6"/>
        <v>2.0246153846153847</v>
      </c>
      <c r="N20" s="19"/>
    </row>
    <row r="21" spans="1:14" ht="38.1" customHeight="1" x14ac:dyDescent="0.2">
      <c r="A21" s="12">
        <f t="shared" si="7"/>
        <v>8</v>
      </c>
      <c r="B21" s="12" t="s">
        <v>27</v>
      </c>
      <c r="C21" s="20" t="s">
        <v>12</v>
      </c>
      <c r="D21" s="17" t="s">
        <v>6</v>
      </c>
      <c r="E21" s="21"/>
      <c r="F21" s="12"/>
      <c r="G21" s="22">
        <v>178.5</v>
      </c>
      <c r="H21" s="29">
        <v>258.20999999999998</v>
      </c>
      <c r="I21" s="30" t="s">
        <v>213</v>
      </c>
      <c r="J21" s="29">
        <v>87.05</v>
      </c>
      <c r="K21" s="28">
        <f t="shared" si="5"/>
        <v>48.767507002801118</v>
      </c>
      <c r="L21" s="37">
        <v>4</v>
      </c>
      <c r="M21" s="29">
        <f t="shared" si="6"/>
        <v>1.4465546218487393</v>
      </c>
      <c r="N21" s="19"/>
    </row>
    <row r="22" spans="1:14" ht="38.1" customHeight="1" x14ac:dyDescent="0.2">
      <c r="A22" s="12">
        <f t="shared" si="7"/>
        <v>9</v>
      </c>
      <c r="B22" s="12" t="s">
        <v>28</v>
      </c>
      <c r="C22" s="20" t="s">
        <v>12</v>
      </c>
      <c r="D22" s="17" t="s">
        <v>6</v>
      </c>
      <c r="E22" s="21"/>
      <c r="F22" s="12"/>
      <c r="G22" s="22">
        <v>178.5</v>
      </c>
      <c r="H22" s="29">
        <v>258.20999999999998</v>
      </c>
      <c r="I22" s="30" t="s">
        <v>221</v>
      </c>
      <c r="J22" s="29">
        <v>87.05</v>
      </c>
      <c r="K22" s="28">
        <f t="shared" si="5"/>
        <v>48.767507002801118</v>
      </c>
      <c r="L22" s="37">
        <v>4</v>
      </c>
      <c r="M22" s="29">
        <f t="shared" si="6"/>
        <v>1.4465546218487393</v>
      </c>
      <c r="N22" s="19"/>
    </row>
    <row r="23" spans="1:14" ht="38.1" customHeight="1" x14ac:dyDescent="0.2">
      <c r="A23" s="12">
        <f t="shared" si="7"/>
        <v>10</v>
      </c>
      <c r="B23" s="12" t="s">
        <v>29</v>
      </c>
      <c r="C23" s="20" t="s">
        <v>12</v>
      </c>
      <c r="D23" s="17" t="s">
        <v>6</v>
      </c>
      <c r="E23" s="21"/>
      <c r="F23" s="12"/>
      <c r="G23" s="22">
        <v>136.5</v>
      </c>
      <c r="H23" s="29">
        <v>276.36</v>
      </c>
      <c r="I23" s="31" t="s">
        <v>219</v>
      </c>
      <c r="J23" s="29">
        <v>92.13</v>
      </c>
      <c r="K23" s="28">
        <f t="shared" si="5"/>
        <v>67.494505494505489</v>
      </c>
      <c r="L23" s="37">
        <v>4</v>
      </c>
      <c r="M23" s="29">
        <f t="shared" si="6"/>
        <v>2.0246153846153847</v>
      </c>
      <c r="N23" s="19"/>
    </row>
    <row r="24" spans="1:14" ht="38.1" customHeight="1" x14ac:dyDescent="0.2">
      <c r="A24" s="12">
        <f t="shared" si="7"/>
        <v>11</v>
      </c>
      <c r="B24" s="12" t="s">
        <v>30</v>
      </c>
      <c r="C24" s="20" t="s">
        <v>12</v>
      </c>
      <c r="D24" s="17" t="s">
        <v>6</v>
      </c>
      <c r="E24" s="21"/>
      <c r="F24" s="12"/>
      <c r="G24" s="22">
        <v>136.5</v>
      </c>
      <c r="H24" s="29">
        <v>276.36</v>
      </c>
      <c r="I24" s="31" t="s">
        <v>220</v>
      </c>
      <c r="J24" s="29">
        <v>92.13</v>
      </c>
      <c r="K24" s="28">
        <f t="shared" si="5"/>
        <v>67.494505494505489</v>
      </c>
      <c r="L24" s="37">
        <v>4</v>
      </c>
      <c r="M24" s="29">
        <f t="shared" si="6"/>
        <v>2.0246153846153847</v>
      </c>
      <c r="N24" s="19"/>
    </row>
    <row r="25" spans="1:14" ht="38.1" customHeight="1" x14ac:dyDescent="0.2">
      <c r="A25" s="12">
        <f t="shared" si="7"/>
        <v>12</v>
      </c>
      <c r="B25" s="12" t="s">
        <v>31</v>
      </c>
      <c r="C25" s="20" t="s">
        <v>12</v>
      </c>
      <c r="D25" s="17" t="s">
        <v>6</v>
      </c>
      <c r="E25" s="21"/>
      <c r="F25" s="12"/>
      <c r="G25" s="22">
        <v>136.5</v>
      </c>
      <c r="H25" s="29">
        <v>276.36</v>
      </c>
      <c r="I25" s="31" t="s">
        <v>219</v>
      </c>
      <c r="J25" s="29">
        <v>92.13</v>
      </c>
      <c r="K25" s="28">
        <f t="shared" si="5"/>
        <v>67.494505494505489</v>
      </c>
      <c r="L25" s="37">
        <v>4</v>
      </c>
      <c r="M25" s="29">
        <f t="shared" si="6"/>
        <v>2.0246153846153847</v>
      </c>
      <c r="N25" s="19"/>
    </row>
    <row r="26" spans="1:14" ht="38.1" customHeight="1" x14ac:dyDescent="0.2">
      <c r="A26" s="12">
        <f t="shared" si="7"/>
        <v>13</v>
      </c>
      <c r="B26" s="12" t="s">
        <v>32</v>
      </c>
      <c r="C26" s="20" t="s">
        <v>12</v>
      </c>
      <c r="D26" s="17" t="s">
        <v>6</v>
      </c>
      <c r="E26" s="21"/>
      <c r="F26" s="12"/>
      <c r="G26" s="22">
        <v>136.5</v>
      </c>
      <c r="H26" s="29">
        <v>276.36</v>
      </c>
      <c r="I26" s="31" t="s">
        <v>220</v>
      </c>
      <c r="J26" s="29">
        <v>92.13</v>
      </c>
      <c r="K26" s="28">
        <f t="shared" si="5"/>
        <v>67.494505494505489</v>
      </c>
      <c r="L26" s="37">
        <v>4</v>
      </c>
      <c r="M26" s="29">
        <f t="shared" si="6"/>
        <v>2.0246153846153847</v>
      </c>
      <c r="N26" s="19"/>
    </row>
    <row r="27" spans="1:14" ht="38.1" customHeight="1" x14ac:dyDescent="0.2">
      <c r="A27" s="12">
        <f t="shared" si="7"/>
        <v>14</v>
      </c>
      <c r="B27" s="12" t="s">
        <v>33</v>
      </c>
      <c r="C27" s="20" t="s">
        <v>12</v>
      </c>
      <c r="D27" s="17" t="s">
        <v>6</v>
      </c>
      <c r="E27" s="21"/>
      <c r="F27" s="12"/>
      <c r="G27" s="22">
        <v>136.5</v>
      </c>
      <c r="H27" s="29">
        <v>276.36</v>
      </c>
      <c r="I27" s="31" t="s">
        <v>219</v>
      </c>
      <c r="J27" s="29">
        <v>92.13</v>
      </c>
      <c r="K27" s="28">
        <f t="shared" si="5"/>
        <v>67.494505494505489</v>
      </c>
      <c r="L27" s="37">
        <v>4</v>
      </c>
      <c r="M27" s="29">
        <f t="shared" si="6"/>
        <v>2.0246153846153847</v>
      </c>
      <c r="N27" s="19"/>
    </row>
    <row r="28" spans="1:14" ht="38.1" customHeight="1" x14ac:dyDescent="0.2">
      <c r="A28" s="12">
        <f t="shared" si="7"/>
        <v>15</v>
      </c>
      <c r="B28" s="12" t="s">
        <v>34</v>
      </c>
      <c r="C28" s="20" t="s">
        <v>12</v>
      </c>
      <c r="D28" s="17" t="s">
        <v>6</v>
      </c>
      <c r="E28" s="21"/>
      <c r="F28" s="12"/>
      <c r="G28" s="22">
        <v>136.5</v>
      </c>
      <c r="H28" s="29">
        <v>276.36</v>
      </c>
      <c r="I28" s="31" t="s">
        <v>220</v>
      </c>
      <c r="J28" s="29">
        <v>92.13</v>
      </c>
      <c r="K28" s="28">
        <f t="shared" si="5"/>
        <v>67.494505494505489</v>
      </c>
      <c r="L28" s="37">
        <v>4</v>
      </c>
      <c r="M28" s="29">
        <f t="shared" si="6"/>
        <v>2.0246153846153847</v>
      </c>
      <c r="N28" s="19"/>
    </row>
    <row r="29" spans="1:14" ht="38.1" customHeight="1" x14ac:dyDescent="0.2">
      <c r="A29" s="12">
        <f>A28+1</f>
        <v>16</v>
      </c>
      <c r="B29" s="12" t="s">
        <v>35</v>
      </c>
      <c r="C29" s="20" t="s">
        <v>12</v>
      </c>
      <c r="D29" s="17" t="s">
        <v>6</v>
      </c>
      <c r="E29" s="21"/>
      <c r="F29" s="12"/>
      <c r="G29" s="22">
        <v>178.5</v>
      </c>
      <c r="H29" s="29">
        <v>258.20999999999998</v>
      </c>
      <c r="I29" s="30" t="s">
        <v>221</v>
      </c>
      <c r="J29" s="29">
        <v>87.05</v>
      </c>
      <c r="K29" s="28">
        <f t="shared" si="5"/>
        <v>48.767507002801118</v>
      </c>
      <c r="L29" s="37">
        <v>4</v>
      </c>
      <c r="M29" s="29">
        <f t="shared" si="6"/>
        <v>1.4465546218487393</v>
      </c>
      <c r="N29" s="19"/>
    </row>
    <row r="30" spans="1:14" ht="38.1" customHeight="1" x14ac:dyDescent="0.2">
      <c r="A30" s="14" t="s">
        <v>37</v>
      </c>
      <c r="B30" s="14">
        <f>COUNT((A31:A46))</f>
        <v>16</v>
      </c>
      <c r="C30" s="15"/>
      <c r="D30" s="14"/>
      <c r="E30" s="14"/>
      <c r="F30" s="14"/>
      <c r="G30" s="16">
        <f>SUBTOTAL(9,G31:G46)</f>
        <v>2507.77</v>
      </c>
      <c r="H30" s="16">
        <f>SUBTOTAL(9,H31:H46)</f>
        <v>4490.12</v>
      </c>
      <c r="I30" s="16"/>
      <c r="J30" s="27"/>
      <c r="K30" s="27"/>
      <c r="L30" s="35"/>
      <c r="M30" s="27"/>
      <c r="N30" s="14"/>
    </row>
    <row r="31" spans="1:14" ht="38.1" customHeight="1" x14ac:dyDescent="0.2">
      <c r="A31" s="12">
        <v>1</v>
      </c>
      <c r="B31" s="12" t="s">
        <v>267</v>
      </c>
      <c r="C31" s="20" t="s">
        <v>12</v>
      </c>
      <c r="D31" s="17" t="s">
        <v>6</v>
      </c>
      <c r="E31" s="21"/>
      <c r="F31" s="12"/>
      <c r="G31" s="22">
        <v>187</v>
      </c>
      <c r="H31" s="29">
        <v>277.7</v>
      </c>
      <c r="I31" s="31" t="s">
        <v>270</v>
      </c>
      <c r="J31" s="29">
        <v>94.12</v>
      </c>
      <c r="K31" s="28">
        <f t="shared" ref="K31:K33" si="8">J31/G31*100</f>
        <v>50.331550802139034</v>
      </c>
      <c r="L31" s="37">
        <v>4</v>
      </c>
      <c r="M31" s="29">
        <f t="shared" ref="M31:M33" si="9">H31/G31</f>
        <v>1.4850267379679143</v>
      </c>
      <c r="N31" s="19"/>
    </row>
    <row r="32" spans="1:14" ht="38.1" customHeight="1" x14ac:dyDescent="0.2">
      <c r="A32" s="12">
        <f>A31+1</f>
        <v>2</v>
      </c>
      <c r="B32" s="12" t="s">
        <v>268</v>
      </c>
      <c r="C32" s="20" t="s">
        <v>12</v>
      </c>
      <c r="D32" s="17" t="s">
        <v>6</v>
      </c>
      <c r="E32" s="21"/>
      <c r="F32" s="12"/>
      <c r="G32" s="22">
        <v>143</v>
      </c>
      <c r="H32" s="29">
        <v>281.60999999999996</v>
      </c>
      <c r="I32" s="31" t="s">
        <v>271</v>
      </c>
      <c r="J32" s="29">
        <v>92.11</v>
      </c>
      <c r="K32" s="28">
        <f t="shared" si="8"/>
        <v>64.412587412587413</v>
      </c>
      <c r="L32" s="37">
        <v>4</v>
      </c>
      <c r="M32" s="29">
        <f t="shared" si="9"/>
        <v>1.969300699300699</v>
      </c>
      <c r="N32" s="19"/>
    </row>
    <row r="33" spans="1:14" ht="38.1" customHeight="1" x14ac:dyDescent="0.2">
      <c r="A33" s="12">
        <f t="shared" ref="A33:A34" si="10">A32+1</f>
        <v>3</v>
      </c>
      <c r="B33" s="12" t="s">
        <v>269</v>
      </c>
      <c r="C33" s="20" t="s">
        <v>12</v>
      </c>
      <c r="D33" s="17" t="s">
        <v>6</v>
      </c>
      <c r="E33" s="21"/>
      <c r="F33" s="12"/>
      <c r="G33" s="22">
        <v>143</v>
      </c>
      <c r="H33" s="29">
        <v>281.60999999999996</v>
      </c>
      <c r="I33" s="31" t="s">
        <v>272</v>
      </c>
      <c r="J33" s="29">
        <v>92.11</v>
      </c>
      <c r="K33" s="28">
        <f t="shared" si="8"/>
        <v>64.412587412587413</v>
      </c>
      <c r="L33" s="37">
        <v>4</v>
      </c>
      <c r="M33" s="29">
        <f t="shared" si="9"/>
        <v>1.969300699300699</v>
      </c>
      <c r="N33" s="19"/>
    </row>
    <row r="34" spans="1:14" ht="38.1" customHeight="1" x14ac:dyDescent="0.2">
      <c r="A34" s="12">
        <f t="shared" si="10"/>
        <v>4</v>
      </c>
      <c r="B34" s="12" t="s">
        <v>38</v>
      </c>
      <c r="C34" s="20" t="s">
        <v>12</v>
      </c>
      <c r="D34" s="17" t="s">
        <v>6</v>
      </c>
      <c r="E34" s="21"/>
      <c r="F34" s="12"/>
      <c r="G34" s="22">
        <v>143</v>
      </c>
      <c r="H34" s="29">
        <v>281.61</v>
      </c>
      <c r="I34" s="31" t="s">
        <v>222</v>
      </c>
      <c r="J34" s="29">
        <v>92.11</v>
      </c>
      <c r="K34" s="28">
        <f t="shared" ref="K34:K45" si="11">J34/G34*100</f>
        <v>64.412587412587413</v>
      </c>
      <c r="L34" s="37">
        <v>4</v>
      </c>
      <c r="M34" s="29">
        <f t="shared" ref="M34:M45" si="12">H34/G34</f>
        <v>1.9693006993006994</v>
      </c>
      <c r="N34" s="19"/>
    </row>
    <row r="35" spans="1:14" ht="38.1" customHeight="1" x14ac:dyDescent="0.2">
      <c r="A35" s="12">
        <f>A34+1</f>
        <v>5</v>
      </c>
      <c r="B35" s="12" t="s">
        <v>39</v>
      </c>
      <c r="C35" s="20" t="s">
        <v>12</v>
      </c>
      <c r="D35" s="17" t="s">
        <v>6</v>
      </c>
      <c r="E35" s="21"/>
      <c r="F35" s="12"/>
      <c r="G35" s="22">
        <v>143</v>
      </c>
      <c r="H35" s="29">
        <v>281.61</v>
      </c>
      <c r="I35" s="31" t="s">
        <v>223</v>
      </c>
      <c r="J35" s="29">
        <v>92.11</v>
      </c>
      <c r="K35" s="28">
        <f t="shared" si="11"/>
        <v>64.412587412587413</v>
      </c>
      <c r="L35" s="37">
        <v>4</v>
      </c>
      <c r="M35" s="29">
        <f t="shared" si="12"/>
        <v>1.9693006993006994</v>
      </c>
      <c r="N35" s="19"/>
    </row>
    <row r="36" spans="1:14" ht="38.1" customHeight="1" x14ac:dyDescent="0.2">
      <c r="A36" s="12">
        <f t="shared" ref="A36:A44" si="13">A35+1</f>
        <v>6</v>
      </c>
      <c r="B36" s="12" t="s">
        <v>40</v>
      </c>
      <c r="C36" s="20" t="s">
        <v>12</v>
      </c>
      <c r="D36" s="17" t="s">
        <v>6</v>
      </c>
      <c r="E36" s="21"/>
      <c r="F36" s="12"/>
      <c r="G36" s="22">
        <v>143</v>
      </c>
      <c r="H36" s="29">
        <v>281.61</v>
      </c>
      <c r="I36" s="31" t="s">
        <v>222</v>
      </c>
      <c r="J36" s="29">
        <v>92.11</v>
      </c>
      <c r="K36" s="28">
        <f t="shared" si="11"/>
        <v>64.412587412587413</v>
      </c>
      <c r="L36" s="37">
        <v>4</v>
      </c>
      <c r="M36" s="29">
        <f t="shared" si="12"/>
        <v>1.9693006993006994</v>
      </c>
      <c r="N36" s="19"/>
    </row>
    <row r="37" spans="1:14" ht="38.1" customHeight="1" x14ac:dyDescent="0.2">
      <c r="A37" s="12">
        <f t="shared" si="13"/>
        <v>7</v>
      </c>
      <c r="B37" s="12" t="s">
        <v>41</v>
      </c>
      <c r="C37" s="20" t="s">
        <v>12</v>
      </c>
      <c r="D37" s="17" t="s">
        <v>6</v>
      </c>
      <c r="E37" s="21"/>
      <c r="F37" s="12"/>
      <c r="G37" s="22">
        <v>143</v>
      </c>
      <c r="H37" s="29">
        <v>281.61</v>
      </c>
      <c r="I37" s="31" t="s">
        <v>223</v>
      </c>
      <c r="J37" s="29">
        <v>92.11</v>
      </c>
      <c r="K37" s="28">
        <f t="shared" si="11"/>
        <v>64.412587412587413</v>
      </c>
      <c r="L37" s="37">
        <v>4</v>
      </c>
      <c r="M37" s="29">
        <f t="shared" si="12"/>
        <v>1.9693006993006994</v>
      </c>
      <c r="N37" s="19"/>
    </row>
    <row r="38" spans="1:14" ht="38.1" customHeight="1" x14ac:dyDescent="0.2">
      <c r="A38" s="12">
        <f t="shared" si="13"/>
        <v>8</v>
      </c>
      <c r="B38" s="12" t="s">
        <v>42</v>
      </c>
      <c r="C38" s="20" t="s">
        <v>12</v>
      </c>
      <c r="D38" s="17" t="s">
        <v>6</v>
      </c>
      <c r="E38" s="21"/>
      <c r="F38" s="12"/>
      <c r="G38" s="22">
        <v>187</v>
      </c>
      <c r="H38" s="29">
        <v>277.7</v>
      </c>
      <c r="I38" s="31" t="s">
        <v>224</v>
      </c>
      <c r="J38" s="29">
        <v>94.12</v>
      </c>
      <c r="K38" s="28">
        <f t="shared" si="11"/>
        <v>50.331550802139034</v>
      </c>
      <c r="L38" s="37">
        <v>4</v>
      </c>
      <c r="M38" s="29">
        <f t="shared" si="12"/>
        <v>1.4850267379679143</v>
      </c>
      <c r="N38" s="19"/>
    </row>
    <row r="39" spans="1:14" ht="38.1" customHeight="1" x14ac:dyDescent="0.2">
      <c r="A39" s="12">
        <f t="shared" si="13"/>
        <v>9</v>
      </c>
      <c r="B39" s="12" t="s">
        <v>43</v>
      </c>
      <c r="C39" s="20" t="s">
        <v>12</v>
      </c>
      <c r="D39" s="17" t="s">
        <v>6</v>
      </c>
      <c r="E39" s="21"/>
      <c r="F39" s="12"/>
      <c r="G39" s="22">
        <v>187</v>
      </c>
      <c r="H39" s="29">
        <v>277.7</v>
      </c>
      <c r="I39" s="31" t="s">
        <v>225</v>
      </c>
      <c r="J39" s="29">
        <v>94.12</v>
      </c>
      <c r="K39" s="28">
        <f t="shared" si="11"/>
        <v>50.331550802139034</v>
      </c>
      <c r="L39" s="37">
        <v>4</v>
      </c>
      <c r="M39" s="29">
        <f t="shared" si="12"/>
        <v>1.4850267379679143</v>
      </c>
      <c r="N39" s="19"/>
    </row>
    <row r="40" spans="1:14" ht="38.1" customHeight="1" x14ac:dyDescent="0.2">
      <c r="A40" s="12">
        <f t="shared" si="13"/>
        <v>10</v>
      </c>
      <c r="B40" s="12" t="s">
        <v>44</v>
      </c>
      <c r="C40" s="20" t="s">
        <v>12</v>
      </c>
      <c r="D40" s="17" t="s">
        <v>6</v>
      </c>
      <c r="E40" s="21"/>
      <c r="F40" s="12"/>
      <c r="G40" s="22">
        <v>143</v>
      </c>
      <c r="H40" s="29">
        <v>281.61</v>
      </c>
      <c r="I40" s="31" t="s">
        <v>222</v>
      </c>
      <c r="J40" s="29">
        <v>92.11</v>
      </c>
      <c r="K40" s="28">
        <f t="shared" si="11"/>
        <v>64.412587412587413</v>
      </c>
      <c r="L40" s="37">
        <v>4</v>
      </c>
      <c r="M40" s="29">
        <f t="shared" si="12"/>
        <v>1.9693006993006994</v>
      </c>
      <c r="N40" s="19"/>
    </row>
    <row r="41" spans="1:14" ht="38.1" customHeight="1" x14ac:dyDescent="0.2">
      <c r="A41" s="12">
        <f t="shared" si="13"/>
        <v>11</v>
      </c>
      <c r="B41" s="12" t="s">
        <v>45</v>
      </c>
      <c r="C41" s="20" t="s">
        <v>12</v>
      </c>
      <c r="D41" s="17" t="s">
        <v>6</v>
      </c>
      <c r="E41" s="21"/>
      <c r="F41" s="12"/>
      <c r="G41" s="22">
        <v>143</v>
      </c>
      <c r="H41" s="29">
        <v>281.61</v>
      </c>
      <c r="I41" s="31" t="s">
        <v>223</v>
      </c>
      <c r="J41" s="29">
        <v>92.11</v>
      </c>
      <c r="K41" s="28">
        <f t="shared" si="11"/>
        <v>64.412587412587413</v>
      </c>
      <c r="L41" s="37">
        <v>4</v>
      </c>
      <c r="M41" s="29">
        <f t="shared" si="12"/>
        <v>1.9693006993006994</v>
      </c>
      <c r="N41" s="19"/>
    </row>
    <row r="42" spans="1:14" ht="38.1" customHeight="1" x14ac:dyDescent="0.2">
      <c r="A42" s="12">
        <f t="shared" si="13"/>
        <v>12</v>
      </c>
      <c r="B42" s="12" t="s">
        <v>46</v>
      </c>
      <c r="C42" s="20" t="s">
        <v>12</v>
      </c>
      <c r="D42" s="17" t="s">
        <v>6</v>
      </c>
      <c r="E42" s="21"/>
      <c r="F42" s="12"/>
      <c r="G42" s="22">
        <v>143</v>
      </c>
      <c r="H42" s="29">
        <v>281.61</v>
      </c>
      <c r="I42" s="31" t="s">
        <v>222</v>
      </c>
      <c r="J42" s="29">
        <v>92.11</v>
      </c>
      <c r="K42" s="28">
        <f t="shared" si="11"/>
        <v>64.412587412587413</v>
      </c>
      <c r="L42" s="37">
        <v>4</v>
      </c>
      <c r="M42" s="29">
        <f t="shared" si="12"/>
        <v>1.9693006993006994</v>
      </c>
      <c r="N42" s="19"/>
    </row>
    <row r="43" spans="1:14" ht="38.1" customHeight="1" x14ac:dyDescent="0.2">
      <c r="A43" s="12">
        <f t="shared" si="13"/>
        <v>13</v>
      </c>
      <c r="B43" s="12" t="s">
        <v>47</v>
      </c>
      <c r="C43" s="20" t="s">
        <v>12</v>
      </c>
      <c r="D43" s="17" t="s">
        <v>6</v>
      </c>
      <c r="E43" s="21"/>
      <c r="F43" s="12"/>
      <c r="G43" s="22">
        <v>143.34</v>
      </c>
      <c r="H43" s="29">
        <v>281.61</v>
      </c>
      <c r="I43" s="31" t="s">
        <v>223</v>
      </c>
      <c r="J43" s="29">
        <v>92.11</v>
      </c>
      <c r="K43" s="28">
        <f t="shared" si="11"/>
        <v>64.259801869680473</v>
      </c>
      <c r="L43" s="37">
        <v>4</v>
      </c>
      <c r="M43" s="29">
        <f t="shared" si="12"/>
        <v>1.9646295521138553</v>
      </c>
      <c r="N43" s="19"/>
    </row>
    <row r="44" spans="1:14" ht="38.1" customHeight="1" x14ac:dyDescent="0.2">
      <c r="A44" s="12">
        <f t="shared" si="13"/>
        <v>14</v>
      </c>
      <c r="B44" s="12" t="s">
        <v>48</v>
      </c>
      <c r="C44" s="20" t="s">
        <v>12</v>
      </c>
      <c r="D44" s="17" t="s">
        <v>6</v>
      </c>
      <c r="E44" s="21"/>
      <c r="F44" s="12"/>
      <c r="G44" s="22">
        <v>148.44999999999999</v>
      </c>
      <c r="H44" s="29">
        <v>281.61</v>
      </c>
      <c r="I44" s="31" t="s">
        <v>222</v>
      </c>
      <c r="J44" s="29">
        <v>92.11</v>
      </c>
      <c r="K44" s="28">
        <f t="shared" si="11"/>
        <v>62.047827551364101</v>
      </c>
      <c r="L44" s="37">
        <v>4</v>
      </c>
      <c r="M44" s="29">
        <f t="shared" si="12"/>
        <v>1.8970023576961943</v>
      </c>
      <c r="N44" s="19"/>
    </row>
    <row r="45" spans="1:14" ht="38.1" customHeight="1" x14ac:dyDescent="0.2">
      <c r="A45" s="12">
        <f>A44+1</f>
        <v>15</v>
      </c>
      <c r="B45" s="12" t="s">
        <v>49</v>
      </c>
      <c r="C45" s="20" t="s">
        <v>12</v>
      </c>
      <c r="D45" s="17" t="s">
        <v>6</v>
      </c>
      <c r="E45" s="21"/>
      <c r="F45" s="12"/>
      <c r="G45" s="22">
        <v>155.11000000000001</v>
      </c>
      <c r="H45" s="29">
        <v>281.61</v>
      </c>
      <c r="I45" s="31" t="s">
        <v>223</v>
      </c>
      <c r="J45" s="29">
        <v>92.11</v>
      </c>
      <c r="K45" s="28">
        <f t="shared" si="11"/>
        <v>59.383663206756488</v>
      </c>
      <c r="L45" s="37">
        <v>4</v>
      </c>
      <c r="M45" s="29">
        <f t="shared" si="12"/>
        <v>1.8155502546579845</v>
      </c>
      <c r="N45" s="19"/>
    </row>
    <row r="46" spans="1:14" ht="38.1" customHeight="1" x14ac:dyDescent="0.2">
      <c r="A46" s="12">
        <f>A45+1</f>
        <v>16</v>
      </c>
      <c r="B46" s="12" t="s">
        <v>273</v>
      </c>
      <c r="C46" s="20" t="s">
        <v>12</v>
      </c>
      <c r="D46" s="17" t="s">
        <v>6</v>
      </c>
      <c r="E46" s="21"/>
      <c r="F46" s="12"/>
      <c r="G46" s="22">
        <v>212.87</v>
      </c>
      <c r="H46" s="29">
        <v>277.7</v>
      </c>
      <c r="I46" s="31" t="s">
        <v>274</v>
      </c>
      <c r="J46" s="29">
        <v>94.12</v>
      </c>
      <c r="K46" s="28">
        <f t="shared" ref="K46" si="14">J46/G46*100</f>
        <v>44.214778973082161</v>
      </c>
      <c r="L46" s="37">
        <v>4</v>
      </c>
      <c r="M46" s="29">
        <f t="shared" ref="M46" si="15">H46/G46</f>
        <v>1.3045520740357963</v>
      </c>
      <c r="N46" s="19"/>
    </row>
    <row r="47" spans="1:14" ht="38.1" customHeight="1" x14ac:dyDescent="0.2">
      <c r="A47" s="14" t="s">
        <v>275</v>
      </c>
      <c r="B47" s="14">
        <f>COUNT((A48:A59))</f>
        <v>12</v>
      </c>
      <c r="C47" s="15"/>
      <c r="D47" s="14"/>
      <c r="E47" s="14"/>
      <c r="F47" s="14"/>
      <c r="G47" s="16">
        <f>SUBTOTAL(9,G48:G59)</f>
        <v>1764</v>
      </c>
      <c r="H47" s="16">
        <f>SUBTOTAL(9,H48:H59)</f>
        <v>3243.7200000000007</v>
      </c>
      <c r="I47" s="16"/>
      <c r="J47" s="27"/>
      <c r="K47" s="27"/>
      <c r="L47" s="35"/>
      <c r="M47" s="27"/>
      <c r="N47" s="14"/>
    </row>
    <row r="48" spans="1:14" ht="38.1" customHeight="1" x14ac:dyDescent="0.2">
      <c r="A48" s="12">
        <v>1</v>
      </c>
      <c r="B48" s="12" t="s">
        <v>276</v>
      </c>
      <c r="C48" s="20" t="s">
        <v>12</v>
      </c>
      <c r="D48" s="17" t="s">
        <v>6</v>
      </c>
      <c r="E48" s="21"/>
      <c r="F48" s="12"/>
      <c r="G48" s="22">
        <v>168</v>
      </c>
      <c r="H48" s="29">
        <v>258.20999999999998</v>
      </c>
      <c r="I48" s="31" t="s">
        <v>213</v>
      </c>
      <c r="J48" s="29">
        <v>87.05</v>
      </c>
      <c r="K48" s="28">
        <f t="shared" ref="K48:K59" si="16">J48/G48*100</f>
        <v>51.815476190476183</v>
      </c>
      <c r="L48" s="37">
        <v>4</v>
      </c>
      <c r="M48" s="29">
        <f t="shared" ref="M48:M59" si="17">H48/G48</f>
        <v>1.5369642857142856</v>
      </c>
      <c r="N48" s="19"/>
    </row>
    <row r="49" spans="1:14" ht="38.1" customHeight="1" x14ac:dyDescent="0.2">
      <c r="A49" s="12">
        <f>A48+1</f>
        <v>2</v>
      </c>
      <c r="B49" s="12" t="s">
        <v>277</v>
      </c>
      <c r="C49" s="20" t="s">
        <v>12</v>
      </c>
      <c r="D49" s="17" t="s">
        <v>6</v>
      </c>
      <c r="E49" s="21"/>
      <c r="F49" s="12"/>
      <c r="G49" s="22">
        <v>136.5</v>
      </c>
      <c r="H49" s="29">
        <v>276.36</v>
      </c>
      <c r="I49" s="31" t="s">
        <v>288</v>
      </c>
      <c r="J49" s="29">
        <v>92.13</v>
      </c>
      <c r="K49" s="28">
        <f t="shared" si="16"/>
        <v>67.494505494505489</v>
      </c>
      <c r="L49" s="37">
        <v>4</v>
      </c>
      <c r="M49" s="29">
        <f t="shared" si="17"/>
        <v>2.0246153846153847</v>
      </c>
      <c r="N49" s="19"/>
    </row>
    <row r="50" spans="1:14" ht="38.1" customHeight="1" x14ac:dyDescent="0.2">
      <c r="A50" s="12">
        <f t="shared" ref="A50:A51" si="18">A49+1</f>
        <v>3</v>
      </c>
      <c r="B50" s="12" t="s">
        <v>278</v>
      </c>
      <c r="C50" s="20" t="s">
        <v>12</v>
      </c>
      <c r="D50" s="17" t="s">
        <v>6</v>
      </c>
      <c r="E50" s="21"/>
      <c r="F50" s="12"/>
      <c r="G50" s="22">
        <v>136.5</v>
      </c>
      <c r="H50" s="29">
        <v>276.36</v>
      </c>
      <c r="I50" s="31" t="s">
        <v>289</v>
      </c>
      <c r="J50" s="29">
        <v>92.13</v>
      </c>
      <c r="K50" s="28">
        <f t="shared" si="16"/>
        <v>67.494505494505489</v>
      </c>
      <c r="L50" s="37">
        <v>4</v>
      </c>
      <c r="M50" s="29">
        <f t="shared" si="17"/>
        <v>2.0246153846153847</v>
      </c>
      <c r="N50" s="19"/>
    </row>
    <row r="51" spans="1:14" ht="38.1" customHeight="1" x14ac:dyDescent="0.2">
      <c r="A51" s="12">
        <f t="shared" si="18"/>
        <v>4</v>
      </c>
      <c r="B51" s="12" t="s">
        <v>279</v>
      </c>
      <c r="C51" s="20" t="s">
        <v>12</v>
      </c>
      <c r="D51" s="17" t="s">
        <v>6</v>
      </c>
      <c r="E51" s="21"/>
      <c r="F51" s="12"/>
      <c r="G51" s="22">
        <v>136.5</v>
      </c>
      <c r="H51" s="29">
        <v>276.36</v>
      </c>
      <c r="I51" s="31" t="s">
        <v>288</v>
      </c>
      <c r="J51" s="29">
        <v>92.13</v>
      </c>
      <c r="K51" s="28">
        <f t="shared" si="16"/>
        <v>67.494505494505489</v>
      </c>
      <c r="L51" s="37">
        <v>4</v>
      </c>
      <c r="M51" s="29">
        <f t="shared" si="17"/>
        <v>2.0246153846153847</v>
      </c>
      <c r="N51" s="19"/>
    </row>
    <row r="52" spans="1:14" ht="38.1" customHeight="1" x14ac:dyDescent="0.2">
      <c r="A52" s="12">
        <f>A51+1</f>
        <v>5</v>
      </c>
      <c r="B52" s="12" t="s">
        <v>280</v>
      </c>
      <c r="C52" s="20" t="s">
        <v>12</v>
      </c>
      <c r="D52" s="17" t="s">
        <v>6</v>
      </c>
      <c r="E52" s="21"/>
      <c r="F52" s="12"/>
      <c r="G52" s="22">
        <v>136.5</v>
      </c>
      <c r="H52" s="29">
        <v>276.36</v>
      </c>
      <c r="I52" s="31" t="s">
        <v>289</v>
      </c>
      <c r="J52" s="29">
        <v>92.13</v>
      </c>
      <c r="K52" s="28">
        <f t="shared" si="16"/>
        <v>67.494505494505489</v>
      </c>
      <c r="L52" s="37">
        <v>4</v>
      </c>
      <c r="M52" s="29">
        <f t="shared" si="17"/>
        <v>2.0246153846153847</v>
      </c>
      <c r="N52" s="19"/>
    </row>
    <row r="53" spans="1:14" ht="38.1" customHeight="1" x14ac:dyDescent="0.2">
      <c r="A53" s="12">
        <f t="shared" ref="A53:A59" si="19">A52+1</f>
        <v>6</v>
      </c>
      <c r="B53" s="12" t="s">
        <v>281</v>
      </c>
      <c r="C53" s="20" t="s">
        <v>12</v>
      </c>
      <c r="D53" s="17" t="s">
        <v>6</v>
      </c>
      <c r="E53" s="21"/>
      <c r="F53" s="12"/>
      <c r="G53" s="22">
        <v>168</v>
      </c>
      <c r="H53" s="29">
        <v>258.20999999999998</v>
      </c>
      <c r="I53" s="31" t="s">
        <v>229</v>
      </c>
      <c r="J53" s="29">
        <v>87.05</v>
      </c>
      <c r="K53" s="28">
        <f t="shared" si="16"/>
        <v>51.815476190476183</v>
      </c>
      <c r="L53" s="37">
        <v>4</v>
      </c>
      <c r="M53" s="29">
        <f t="shared" si="17"/>
        <v>1.5369642857142856</v>
      </c>
      <c r="N53" s="19"/>
    </row>
    <row r="54" spans="1:14" ht="38.1" customHeight="1" x14ac:dyDescent="0.2">
      <c r="A54" s="12">
        <f t="shared" si="19"/>
        <v>7</v>
      </c>
      <c r="B54" s="12" t="s">
        <v>282</v>
      </c>
      <c r="C54" s="20" t="s">
        <v>12</v>
      </c>
      <c r="D54" s="17" t="s">
        <v>6</v>
      </c>
      <c r="E54" s="21"/>
      <c r="F54" s="12"/>
      <c r="G54" s="22">
        <v>168</v>
      </c>
      <c r="H54" s="29">
        <v>258.20999999999998</v>
      </c>
      <c r="I54" s="31" t="s">
        <v>221</v>
      </c>
      <c r="J54" s="29">
        <v>87.05</v>
      </c>
      <c r="K54" s="28">
        <f t="shared" si="16"/>
        <v>51.815476190476183</v>
      </c>
      <c r="L54" s="37">
        <v>4</v>
      </c>
      <c r="M54" s="29">
        <f t="shared" si="17"/>
        <v>1.5369642857142856</v>
      </c>
      <c r="N54" s="19"/>
    </row>
    <row r="55" spans="1:14" ht="38.1" customHeight="1" x14ac:dyDescent="0.2">
      <c r="A55" s="12">
        <f t="shared" si="19"/>
        <v>8</v>
      </c>
      <c r="B55" s="12" t="s">
        <v>283</v>
      </c>
      <c r="C55" s="20" t="s">
        <v>12</v>
      </c>
      <c r="D55" s="17" t="s">
        <v>6</v>
      </c>
      <c r="E55" s="21"/>
      <c r="F55" s="12"/>
      <c r="G55" s="22">
        <v>136.5</v>
      </c>
      <c r="H55" s="29">
        <v>276.36</v>
      </c>
      <c r="I55" s="31" t="s">
        <v>288</v>
      </c>
      <c r="J55" s="29">
        <v>92.13</v>
      </c>
      <c r="K55" s="28">
        <f t="shared" si="16"/>
        <v>67.494505494505489</v>
      </c>
      <c r="L55" s="37">
        <v>4</v>
      </c>
      <c r="M55" s="29">
        <f t="shared" si="17"/>
        <v>2.0246153846153847</v>
      </c>
      <c r="N55" s="19"/>
    </row>
    <row r="56" spans="1:14" ht="38.1" customHeight="1" x14ac:dyDescent="0.2">
      <c r="A56" s="12">
        <f t="shared" si="19"/>
        <v>9</v>
      </c>
      <c r="B56" s="12" t="s">
        <v>284</v>
      </c>
      <c r="C56" s="20" t="s">
        <v>12</v>
      </c>
      <c r="D56" s="17" t="s">
        <v>6</v>
      </c>
      <c r="E56" s="21"/>
      <c r="F56" s="12"/>
      <c r="G56" s="22">
        <v>136.5</v>
      </c>
      <c r="H56" s="29">
        <v>276.36</v>
      </c>
      <c r="I56" s="31" t="s">
        <v>289</v>
      </c>
      <c r="J56" s="29">
        <v>92.13</v>
      </c>
      <c r="K56" s="28">
        <f t="shared" si="16"/>
        <v>67.494505494505489</v>
      </c>
      <c r="L56" s="37">
        <v>4</v>
      </c>
      <c r="M56" s="29">
        <f t="shared" si="17"/>
        <v>2.0246153846153847</v>
      </c>
      <c r="N56" s="19"/>
    </row>
    <row r="57" spans="1:14" ht="38.1" customHeight="1" x14ac:dyDescent="0.2">
      <c r="A57" s="12">
        <f t="shared" si="19"/>
        <v>10</v>
      </c>
      <c r="B57" s="12" t="s">
        <v>285</v>
      </c>
      <c r="C57" s="20" t="s">
        <v>12</v>
      </c>
      <c r="D57" s="17" t="s">
        <v>6</v>
      </c>
      <c r="E57" s="21"/>
      <c r="F57" s="12"/>
      <c r="G57" s="22">
        <v>136.5</v>
      </c>
      <c r="H57" s="29">
        <v>276.36</v>
      </c>
      <c r="I57" s="31" t="s">
        <v>288</v>
      </c>
      <c r="J57" s="29">
        <v>92.13</v>
      </c>
      <c r="K57" s="28">
        <f t="shared" si="16"/>
        <v>67.494505494505489</v>
      </c>
      <c r="L57" s="37">
        <v>4</v>
      </c>
      <c r="M57" s="29">
        <f t="shared" si="17"/>
        <v>2.0246153846153847</v>
      </c>
      <c r="N57" s="19"/>
    </row>
    <row r="58" spans="1:14" ht="38.1" customHeight="1" x14ac:dyDescent="0.2">
      <c r="A58" s="12">
        <f t="shared" si="19"/>
        <v>11</v>
      </c>
      <c r="B58" s="12" t="s">
        <v>286</v>
      </c>
      <c r="C58" s="20" t="s">
        <v>12</v>
      </c>
      <c r="D58" s="17" t="s">
        <v>6</v>
      </c>
      <c r="E58" s="21"/>
      <c r="F58" s="12"/>
      <c r="G58" s="22">
        <v>136.5</v>
      </c>
      <c r="H58" s="29">
        <v>276.36</v>
      </c>
      <c r="I58" s="31" t="s">
        <v>289</v>
      </c>
      <c r="J58" s="29">
        <v>92.13</v>
      </c>
      <c r="K58" s="28">
        <f t="shared" si="16"/>
        <v>67.494505494505489</v>
      </c>
      <c r="L58" s="37">
        <v>4</v>
      </c>
      <c r="M58" s="29">
        <f t="shared" si="17"/>
        <v>2.0246153846153847</v>
      </c>
      <c r="N58" s="19"/>
    </row>
    <row r="59" spans="1:14" ht="38.1" customHeight="1" x14ac:dyDescent="0.2">
      <c r="A59" s="12">
        <f t="shared" si="19"/>
        <v>12</v>
      </c>
      <c r="B59" s="12" t="s">
        <v>287</v>
      </c>
      <c r="C59" s="20" t="s">
        <v>12</v>
      </c>
      <c r="D59" s="17" t="s">
        <v>6</v>
      </c>
      <c r="E59" s="21"/>
      <c r="F59" s="12"/>
      <c r="G59" s="22">
        <v>168</v>
      </c>
      <c r="H59" s="29">
        <v>258.20999999999998</v>
      </c>
      <c r="I59" s="31" t="s">
        <v>230</v>
      </c>
      <c r="J59" s="29">
        <v>87.05</v>
      </c>
      <c r="K59" s="28">
        <f t="shared" si="16"/>
        <v>51.815476190476183</v>
      </c>
      <c r="L59" s="37">
        <v>4</v>
      </c>
      <c r="M59" s="29">
        <f t="shared" si="17"/>
        <v>1.5369642857142856</v>
      </c>
      <c r="N59" s="19"/>
    </row>
    <row r="60" spans="1:14" ht="38.1" customHeight="1" x14ac:dyDescent="0.2">
      <c r="A60" s="14" t="s">
        <v>317</v>
      </c>
      <c r="B60" s="14">
        <f>COUNT((A61:A84))</f>
        <v>24</v>
      </c>
      <c r="C60" s="15"/>
      <c r="D60" s="14"/>
      <c r="E60" s="14"/>
      <c r="F60" s="14"/>
      <c r="G60" s="16">
        <f>SUBTOTAL(9,G61:G84)</f>
        <v>2775.7300000000009</v>
      </c>
      <c r="H60" s="16">
        <f>SUBTOTAL(9,H61:H84)</f>
        <v>5585.2739999999994</v>
      </c>
      <c r="I60" s="16"/>
      <c r="J60" s="27"/>
      <c r="K60" s="27"/>
      <c r="L60" s="35"/>
      <c r="M60" s="27"/>
      <c r="N60" s="14"/>
    </row>
    <row r="61" spans="1:14" ht="38.1" customHeight="1" x14ac:dyDescent="0.2">
      <c r="A61" s="12">
        <v>1</v>
      </c>
      <c r="B61" s="12" t="s">
        <v>290</v>
      </c>
      <c r="C61" s="20" t="s">
        <v>12</v>
      </c>
      <c r="D61" s="17" t="s">
        <v>6</v>
      </c>
      <c r="E61" s="21"/>
      <c r="F61" s="12"/>
      <c r="G61" s="22">
        <v>112.5</v>
      </c>
      <c r="H61" s="29">
        <v>214.09700000000001</v>
      </c>
      <c r="I61" s="31" t="s">
        <v>300</v>
      </c>
      <c r="J61" s="29">
        <v>68.37</v>
      </c>
      <c r="K61" s="28">
        <f t="shared" ref="K61:K68" si="20">J61/G61*100</f>
        <v>60.773333333333333</v>
      </c>
      <c r="L61" s="37">
        <v>4</v>
      </c>
      <c r="M61" s="29">
        <f t="shared" ref="M61:M68" si="21">H61/G61</f>
        <v>1.9030844444444446</v>
      </c>
      <c r="N61" s="19"/>
    </row>
    <row r="62" spans="1:14" ht="38.1" customHeight="1" x14ac:dyDescent="0.2">
      <c r="A62" s="12">
        <f t="shared" ref="A62:A84" si="22">A61+1</f>
        <v>2</v>
      </c>
      <c r="B62" s="12" t="s">
        <v>291</v>
      </c>
      <c r="C62" s="20" t="s">
        <v>12</v>
      </c>
      <c r="D62" s="17" t="s">
        <v>6</v>
      </c>
      <c r="E62" s="21"/>
      <c r="F62" s="12"/>
      <c r="G62" s="22">
        <v>90</v>
      </c>
      <c r="H62" s="29">
        <v>210.21300000000002</v>
      </c>
      <c r="I62" s="31" t="s">
        <v>301</v>
      </c>
      <c r="J62" s="29">
        <v>66.66</v>
      </c>
      <c r="K62" s="28">
        <f t="shared" si="20"/>
        <v>74.066666666666663</v>
      </c>
      <c r="L62" s="37">
        <v>4</v>
      </c>
      <c r="M62" s="29">
        <f t="shared" si="21"/>
        <v>2.3357000000000001</v>
      </c>
      <c r="N62" s="19"/>
    </row>
    <row r="63" spans="1:14" ht="38.1" customHeight="1" x14ac:dyDescent="0.2">
      <c r="A63" s="12">
        <f t="shared" si="22"/>
        <v>3</v>
      </c>
      <c r="B63" s="12" t="s">
        <v>292</v>
      </c>
      <c r="C63" s="20" t="s">
        <v>12</v>
      </c>
      <c r="D63" s="17" t="s">
        <v>6</v>
      </c>
      <c r="E63" s="21"/>
      <c r="F63" s="12"/>
      <c r="G63" s="22">
        <v>90</v>
      </c>
      <c r="H63" s="29">
        <v>210.21300000000002</v>
      </c>
      <c r="I63" s="31" t="s">
        <v>226</v>
      </c>
      <c r="J63" s="29">
        <v>66.66</v>
      </c>
      <c r="K63" s="28">
        <f t="shared" si="20"/>
        <v>74.066666666666663</v>
      </c>
      <c r="L63" s="37">
        <v>4</v>
      </c>
      <c r="M63" s="29">
        <f t="shared" si="21"/>
        <v>2.3357000000000001</v>
      </c>
      <c r="N63" s="19"/>
    </row>
    <row r="64" spans="1:14" ht="38.1" customHeight="1" x14ac:dyDescent="0.2">
      <c r="A64" s="12">
        <f t="shared" si="22"/>
        <v>4</v>
      </c>
      <c r="B64" s="12" t="s">
        <v>293</v>
      </c>
      <c r="C64" s="20" t="s">
        <v>12</v>
      </c>
      <c r="D64" s="17" t="s">
        <v>6</v>
      </c>
      <c r="E64" s="21"/>
      <c r="F64" s="12"/>
      <c r="G64" s="22">
        <v>90</v>
      </c>
      <c r="H64" s="29">
        <v>210.21300000000002</v>
      </c>
      <c r="I64" s="31" t="s">
        <v>301</v>
      </c>
      <c r="J64" s="29">
        <v>66.66</v>
      </c>
      <c r="K64" s="28">
        <f t="shared" si="20"/>
        <v>74.066666666666663</v>
      </c>
      <c r="L64" s="37">
        <v>4</v>
      </c>
      <c r="M64" s="29">
        <f t="shared" si="21"/>
        <v>2.3357000000000001</v>
      </c>
      <c r="N64" s="19"/>
    </row>
    <row r="65" spans="1:14" ht="38.1" customHeight="1" x14ac:dyDescent="0.2">
      <c r="A65" s="12">
        <f t="shared" si="22"/>
        <v>5</v>
      </c>
      <c r="B65" s="12" t="s">
        <v>294</v>
      </c>
      <c r="C65" s="20" t="s">
        <v>12</v>
      </c>
      <c r="D65" s="17" t="s">
        <v>6</v>
      </c>
      <c r="E65" s="21"/>
      <c r="F65" s="12"/>
      <c r="G65" s="22">
        <v>90</v>
      </c>
      <c r="H65" s="29">
        <v>210.21300000000002</v>
      </c>
      <c r="I65" s="31" t="s">
        <v>226</v>
      </c>
      <c r="J65" s="29">
        <v>66.66</v>
      </c>
      <c r="K65" s="28">
        <f t="shared" si="20"/>
        <v>74.066666666666663</v>
      </c>
      <c r="L65" s="37">
        <v>4</v>
      </c>
      <c r="M65" s="29">
        <f t="shared" si="21"/>
        <v>2.3357000000000001</v>
      </c>
      <c r="N65" s="19"/>
    </row>
    <row r="66" spans="1:14" ht="38.1" customHeight="1" x14ac:dyDescent="0.2">
      <c r="A66" s="12">
        <f t="shared" si="22"/>
        <v>6</v>
      </c>
      <c r="B66" s="12" t="s">
        <v>295</v>
      </c>
      <c r="C66" s="20" t="s">
        <v>12</v>
      </c>
      <c r="D66" s="17" t="s">
        <v>6</v>
      </c>
      <c r="E66" s="21"/>
      <c r="F66" s="12"/>
      <c r="G66" s="22">
        <v>112.5</v>
      </c>
      <c r="H66" s="29">
        <v>214.09700000000001</v>
      </c>
      <c r="I66" s="31" t="s">
        <v>302</v>
      </c>
      <c r="J66" s="29">
        <v>68.37</v>
      </c>
      <c r="K66" s="28">
        <f t="shared" si="20"/>
        <v>60.773333333333333</v>
      </c>
      <c r="L66" s="37">
        <v>4</v>
      </c>
      <c r="M66" s="29">
        <f t="shared" si="21"/>
        <v>1.9030844444444446</v>
      </c>
      <c r="N66" s="19"/>
    </row>
    <row r="67" spans="1:14" ht="38.1" customHeight="1" x14ac:dyDescent="0.2">
      <c r="A67" s="12">
        <f t="shared" si="22"/>
        <v>7</v>
      </c>
      <c r="B67" s="12" t="s">
        <v>296</v>
      </c>
      <c r="C67" s="20" t="s">
        <v>12</v>
      </c>
      <c r="D67" s="17" t="s">
        <v>6</v>
      </c>
      <c r="E67" s="21"/>
      <c r="F67" s="12"/>
      <c r="G67" s="22">
        <v>112.5</v>
      </c>
      <c r="H67" s="29">
        <v>210.21300000000002</v>
      </c>
      <c r="I67" s="31" t="s">
        <v>303</v>
      </c>
      <c r="J67" s="29">
        <v>66.66</v>
      </c>
      <c r="K67" s="28">
        <f t="shared" si="20"/>
        <v>59.253333333333337</v>
      </c>
      <c r="L67" s="37">
        <v>4</v>
      </c>
      <c r="M67" s="29">
        <f t="shared" si="21"/>
        <v>1.8685600000000002</v>
      </c>
      <c r="N67" s="19"/>
    </row>
    <row r="68" spans="1:14" ht="38.1" customHeight="1" x14ac:dyDescent="0.2">
      <c r="A68" s="12">
        <f t="shared" si="22"/>
        <v>8</v>
      </c>
      <c r="B68" s="12" t="s">
        <v>297</v>
      </c>
      <c r="C68" s="20" t="s">
        <v>12</v>
      </c>
      <c r="D68" s="17" t="s">
        <v>6</v>
      </c>
      <c r="E68" s="21"/>
      <c r="F68" s="12"/>
      <c r="G68" s="22">
        <v>90</v>
      </c>
      <c r="H68" s="29">
        <v>210.21300000000002</v>
      </c>
      <c r="I68" s="31" t="s">
        <v>301</v>
      </c>
      <c r="J68" s="29">
        <v>66.66</v>
      </c>
      <c r="K68" s="28">
        <f t="shared" si="20"/>
        <v>74.066666666666663</v>
      </c>
      <c r="L68" s="37">
        <v>4</v>
      </c>
      <c r="M68" s="29">
        <f t="shared" si="21"/>
        <v>2.3357000000000001</v>
      </c>
      <c r="N68" s="19"/>
    </row>
    <row r="69" spans="1:14" ht="38.1" customHeight="1" x14ac:dyDescent="0.2">
      <c r="A69" s="12">
        <f t="shared" si="22"/>
        <v>9</v>
      </c>
      <c r="B69" s="12" t="s">
        <v>298</v>
      </c>
      <c r="C69" s="20" t="s">
        <v>12</v>
      </c>
      <c r="D69" s="17" t="s">
        <v>6</v>
      </c>
      <c r="E69" s="21"/>
      <c r="F69" s="12"/>
      <c r="G69" s="22">
        <v>90</v>
      </c>
      <c r="H69" s="29">
        <v>210.21300000000002</v>
      </c>
      <c r="I69" s="31" t="s">
        <v>226</v>
      </c>
      <c r="J69" s="29">
        <v>66.66</v>
      </c>
      <c r="K69" s="28">
        <f t="shared" ref="K69" si="23">J69/G69*100</f>
        <v>74.066666666666663</v>
      </c>
      <c r="L69" s="37">
        <v>4</v>
      </c>
      <c r="M69" s="29">
        <f t="shared" ref="M69" si="24">H69/G69</f>
        <v>2.3357000000000001</v>
      </c>
      <c r="N69" s="19"/>
    </row>
    <row r="70" spans="1:14" ht="38.1" customHeight="1" x14ac:dyDescent="0.2">
      <c r="A70" s="12">
        <f t="shared" si="22"/>
        <v>10</v>
      </c>
      <c r="B70" s="12" t="s">
        <v>299</v>
      </c>
      <c r="C70" s="20" t="s">
        <v>12</v>
      </c>
      <c r="D70" s="17" t="s">
        <v>6</v>
      </c>
      <c r="E70" s="21"/>
      <c r="F70" s="12"/>
      <c r="G70" s="22">
        <v>90</v>
      </c>
      <c r="H70" s="29">
        <v>210.21300000000002</v>
      </c>
      <c r="I70" s="31" t="s">
        <v>301</v>
      </c>
      <c r="J70" s="29">
        <v>66.66</v>
      </c>
      <c r="K70" s="28">
        <f t="shared" ref="K70" si="25">J70/G70*100</f>
        <v>74.066666666666663</v>
      </c>
      <c r="L70" s="37">
        <v>4</v>
      </c>
      <c r="M70" s="29">
        <f t="shared" ref="M70" si="26">H70/G70</f>
        <v>2.3357000000000001</v>
      </c>
      <c r="N70" s="19"/>
    </row>
    <row r="71" spans="1:14" ht="38.1" customHeight="1" x14ac:dyDescent="0.2">
      <c r="A71" s="12">
        <f t="shared" si="22"/>
        <v>11</v>
      </c>
      <c r="B71" s="12" t="s">
        <v>51</v>
      </c>
      <c r="C71" s="20" t="s">
        <v>12</v>
      </c>
      <c r="D71" s="17" t="s">
        <v>6</v>
      </c>
      <c r="E71" s="21"/>
      <c r="F71" s="12"/>
      <c r="G71" s="22">
        <v>90</v>
      </c>
      <c r="H71" s="29">
        <v>210.21</v>
      </c>
      <c r="I71" s="31" t="s">
        <v>226</v>
      </c>
      <c r="J71" s="29">
        <v>66.66</v>
      </c>
      <c r="K71" s="28">
        <f t="shared" ref="K71:K82" si="27">J71/G71*100</f>
        <v>74.066666666666663</v>
      </c>
      <c r="L71" s="37">
        <v>4</v>
      </c>
      <c r="M71" s="29">
        <f t="shared" ref="M71:M82" si="28">H71/G71</f>
        <v>2.3356666666666666</v>
      </c>
      <c r="N71" s="19"/>
    </row>
    <row r="72" spans="1:14" ht="38.1" customHeight="1" x14ac:dyDescent="0.2">
      <c r="A72" s="12">
        <f t="shared" si="22"/>
        <v>12</v>
      </c>
      <c r="B72" s="12" t="s">
        <v>52</v>
      </c>
      <c r="C72" s="20" t="s">
        <v>12</v>
      </c>
      <c r="D72" s="17" t="s">
        <v>6</v>
      </c>
      <c r="E72" s="21"/>
      <c r="F72" s="12"/>
      <c r="G72" s="22">
        <v>112.5</v>
      </c>
      <c r="H72" s="29">
        <v>210.21</v>
      </c>
      <c r="I72" s="31" t="s">
        <v>227</v>
      </c>
      <c r="J72" s="29">
        <v>66.66</v>
      </c>
      <c r="K72" s="28">
        <f t="shared" si="27"/>
        <v>59.253333333333337</v>
      </c>
      <c r="L72" s="37">
        <v>4</v>
      </c>
      <c r="M72" s="29">
        <f t="shared" si="28"/>
        <v>1.8685333333333334</v>
      </c>
      <c r="N72" s="19"/>
    </row>
    <row r="73" spans="1:14" ht="37.9" customHeight="1" x14ac:dyDescent="0.2">
      <c r="A73" s="12">
        <f t="shared" si="22"/>
        <v>13</v>
      </c>
      <c r="B73" s="12" t="s">
        <v>53</v>
      </c>
      <c r="C73" s="20" t="s">
        <v>12</v>
      </c>
      <c r="D73" s="17" t="s">
        <v>6</v>
      </c>
      <c r="E73" s="21"/>
      <c r="F73" s="12"/>
      <c r="G73" s="22">
        <v>122.38</v>
      </c>
      <c r="H73" s="29">
        <v>245.59</v>
      </c>
      <c r="I73" s="31" t="s">
        <v>228</v>
      </c>
      <c r="J73" s="29">
        <v>79.2</v>
      </c>
      <c r="K73" s="28">
        <f t="shared" si="27"/>
        <v>64.716456937408068</v>
      </c>
      <c r="L73" s="37">
        <v>4</v>
      </c>
      <c r="M73" s="29">
        <f t="shared" si="28"/>
        <v>2.0067821539467232</v>
      </c>
      <c r="N73" s="19"/>
    </row>
    <row r="74" spans="1:14" ht="38.1" customHeight="1" x14ac:dyDescent="0.2">
      <c r="A74" s="12">
        <f t="shared" si="22"/>
        <v>14</v>
      </c>
      <c r="B74" s="12" t="s">
        <v>304</v>
      </c>
      <c r="C74" s="20" t="s">
        <v>12</v>
      </c>
      <c r="D74" s="17" t="s">
        <v>6</v>
      </c>
      <c r="E74" s="21"/>
      <c r="F74" s="12"/>
      <c r="G74" s="22">
        <v>112.02</v>
      </c>
      <c r="H74" s="29">
        <v>254.34200000000001</v>
      </c>
      <c r="I74" s="31" t="s">
        <v>315</v>
      </c>
      <c r="J74" s="29">
        <v>85.08</v>
      </c>
      <c r="K74" s="28">
        <f t="shared" si="27"/>
        <v>75.950723085163361</v>
      </c>
      <c r="L74" s="37">
        <v>4</v>
      </c>
      <c r="M74" s="29">
        <f t="shared" si="28"/>
        <v>2.2705052669166221</v>
      </c>
      <c r="N74" s="19"/>
    </row>
    <row r="75" spans="1:14" ht="38.1" customHeight="1" x14ac:dyDescent="0.2">
      <c r="A75" s="12">
        <f t="shared" si="22"/>
        <v>15</v>
      </c>
      <c r="B75" s="12" t="s">
        <v>305</v>
      </c>
      <c r="C75" s="20" t="s">
        <v>12</v>
      </c>
      <c r="D75" s="17" t="s">
        <v>6</v>
      </c>
      <c r="E75" s="21"/>
      <c r="F75" s="12"/>
      <c r="G75" s="22">
        <v>122.69</v>
      </c>
      <c r="H75" s="29">
        <v>254.34200000000001</v>
      </c>
      <c r="I75" s="31" t="s">
        <v>316</v>
      </c>
      <c r="J75" s="29">
        <v>85.08</v>
      </c>
      <c r="K75" s="28">
        <f t="shared" si="27"/>
        <v>69.345504931127238</v>
      </c>
      <c r="L75" s="37">
        <v>4</v>
      </c>
      <c r="M75" s="29">
        <f t="shared" si="28"/>
        <v>2.0730458880104328</v>
      </c>
      <c r="N75" s="19"/>
    </row>
    <row r="76" spans="1:14" ht="38.1" customHeight="1" x14ac:dyDescent="0.2">
      <c r="A76" s="12">
        <f t="shared" si="22"/>
        <v>16</v>
      </c>
      <c r="B76" s="12" t="s">
        <v>306</v>
      </c>
      <c r="C76" s="20" t="s">
        <v>12</v>
      </c>
      <c r="D76" s="17" t="s">
        <v>6</v>
      </c>
      <c r="E76" s="21"/>
      <c r="F76" s="12"/>
      <c r="G76" s="22">
        <v>130.66999999999999</v>
      </c>
      <c r="H76" s="29">
        <v>254.34200000000001</v>
      </c>
      <c r="I76" s="31" t="s">
        <v>315</v>
      </c>
      <c r="J76" s="29">
        <v>85.08</v>
      </c>
      <c r="K76" s="28">
        <f t="shared" si="27"/>
        <v>65.110583913675683</v>
      </c>
      <c r="L76" s="37">
        <v>4</v>
      </c>
      <c r="M76" s="29">
        <f t="shared" si="28"/>
        <v>1.9464452437437822</v>
      </c>
      <c r="N76" s="19"/>
    </row>
    <row r="77" spans="1:14" ht="38.1" customHeight="1" x14ac:dyDescent="0.2">
      <c r="A77" s="12">
        <f t="shared" si="22"/>
        <v>17</v>
      </c>
      <c r="B77" s="12" t="s">
        <v>307</v>
      </c>
      <c r="C77" s="20" t="s">
        <v>12</v>
      </c>
      <c r="D77" s="17" t="s">
        <v>6</v>
      </c>
      <c r="E77" s="21"/>
      <c r="F77" s="12"/>
      <c r="G77" s="22">
        <v>136.19</v>
      </c>
      <c r="H77" s="29">
        <v>254.34200000000001</v>
      </c>
      <c r="I77" s="31" t="s">
        <v>316</v>
      </c>
      <c r="J77" s="29">
        <v>85.08</v>
      </c>
      <c r="K77" s="28">
        <f t="shared" si="27"/>
        <v>62.471547103311551</v>
      </c>
      <c r="L77" s="37">
        <v>4</v>
      </c>
      <c r="M77" s="29">
        <f t="shared" si="28"/>
        <v>1.8675526837506427</v>
      </c>
      <c r="N77" s="19"/>
    </row>
    <row r="78" spans="1:14" ht="38.1" customHeight="1" x14ac:dyDescent="0.2">
      <c r="A78" s="12">
        <f t="shared" si="22"/>
        <v>18</v>
      </c>
      <c r="B78" s="12" t="s">
        <v>308</v>
      </c>
      <c r="C78" s="20" t="s">
        <v>12</v>
      </c>
      <c r="D78" s="17" t="s">
        <v>6</v>
      </c>
      <c r="E78" s="21"/>
      <c r="F78" s="12"/>
      <c r="G78" s="22">
        <v>174.38</v>
      </c>
      <c r="H78" s="29">
        <v>258.20999999999998</v>
      </c>
      <c r="I78" s="31" t="s">
        <v>213</v>
      </c>
      <c r="J78" s="29">
        <v>87.05</v>
      </c>
      <c r="K78" s="28">
        <f t="shared" si="27"/>
        <v>49.919715563711435</v>
      </c>
      <c r="L78" s="37">
        <v>4</v>
      </c>
      <c r="M78" s="29">
        <f t="shared" si="28"/>
        <v>1.4807317352907443</v>
      </c>
      <c r="N78" s="19"/>
    </row>
    <row r="79" spans="1:14" ht="38.1" customHeight="1" x14ac:dyDescent="0.2">
      <c r="A79" s="12">
        <f t="shared" si="22"/>
        <v>19</v>
      </c>
      <c r="B79" s="12" t="s">
        <v>309</v>
      </c>
      <c r="C79" s="20" t="s">
        <v>12</v>
      </c>
      <c r="D79" s="17" t="s">
        <v>6</v>
      </c>
      <c r="E79" s="21"/>
      <c r="F79" s="12"/>
      <c r="G79" s="22">
        <v>173.03</v>
      </c>
      <c r="H79" s="29">
        <v>258.20999999999998</v>
      </c>
      <c r="I79" s="31" t="s">
        <v>230</v>
      </c>
      <c r="J79" s="29">
        <v>87.05</v>
      </c>
      <c r="K79" s="28">
        <f t="shared" si="27"/>
        <v>50.309194937294109</v>
      </c>
      <c r="L79" s="37">
        <v>4</v>
      </c>
      <c r="M79" s="29">
        <f t="shared" si="28"/>
        <v>1.4922845749292029</v>
      </c>
      <c r="N79" s="19"/>
    </row>
    <row r="80" spans="1:14" ht="38.1" customHeight="1" x14ac:dyDescent="0.2">
      <c r="A80" s="12">
        <f t="shared" si="22"/>
        <v>20</v>
      </c>
      <c r="B80" s="12" t="s">
        <v>310</v>
      </c>
      <c r="C80" s="20" t="s">
        <v>12</v>
      </c>
      <c r="D80" s="17" t="s">
        <v>6</v>
      </c>
      <c r="E80" s="21"/>
      <c r="F80" s="12"/>
      <c r="G80" s="22">
        <v>133.83000000000001</v>
      </c>
      <c r="H80" s="29">
        <v>254.34200000000001</v>
      </c>
      <c r="I80" s="31" t="s">
        <v>315</v>
      </c>
      <c r="J80" s="29">
        <v>85.08</v>
      </c>
      <c r="K80" s="28">
        <f t="shared" si="27"/>
        <v>63.573189867742656</v>
      </c>
      <c r="L80" s="37">
        <v>4</v>
      </c>
      <c r="M80" s="29">
        <f t="shared" si="28"/>
        <v>1.9004856908017633</v>
      </c>
      <c r="N80" s="19"/>
    </row>
    <row r="81" spans="1:14" ht="38.1" customHeight="1" x14ac:dyDescent="0.2">
      <c r="A81" s="12">
        <f t="shared" si="22"/>
        <v>21</v>
      </c>
      <c r="B81" s="12" t="s">
        <v>311</v>
      </c>
      <c r="C81" s="20" t="s">
        <v>12</v>
      </c>
      <c r="D81" s="17" t="s">
        <v>6</v>
      </c>
      <c r="E81" s="21"/>
      <c r="F81" s="12"/>
      <c r="G81" s="22">
        <v>127.76</v>
      </c>
      <c r="H81" s="29">
        <v>254.34200000000001</v>
      </c>
      <c r="I81" s="31" t="s">
        <v>316</v>
      </c>
      <c r="J81" s="29">
        <v>85.08</v>
      </c>
      <c r="K81" s="28">
        <f t="shared" si="27"/>
        <v>66.59361302442079</v>
      </c>
      <c r="L81" s="37">
        <v>4</v>
      </c>
      <c r="M81" s="29">
        <f t="shared" si="28"/>
        <v>1.9907795867251097</v>
      </c>
      <c r="N81" s="19"/>
    </row>
    <row r="82" spans="1:14" ht="38.1" customHeight="1" x14ac:dyDescent="0.2">
      <c r="A82" s="12">
        <f t="shared" si="22"/>
        <v>22</v>
      </c>
      <c r="B82" s="12" t="s">
        <v>312</v>
      </c>
      <c r="C82" s="20" t="s">
        <v>12</v>
      </c>
      <c r="D82" s="17" t="s">
        <v>6</v>
      </c>
      <c r="E82" s="21"/>
      <c r="F82" s="12"/>
      <c r="G82" s="22">
        <v>121.54</v>
      </c>
      <c r="H82" s="29">
        <v>254.34200000000001</v>
      </c>
      <c r="I82" s="31" t="s">
        <v>315</v>
      </c>
      <c r="J82" s="29">
        <v>85.08</v>
      </c>
      <c r="K82" s="28">
        <f t="shared" si="27"/>
        <v>70.00164554879052</v>
      </c>
      <c r="L82" s="37">
        <v>4</v>
      </c>
      <c r="M82" s="29">
        <f t="shared" si="28"/>
        <v>2.0926608523942734</v>
      </c>
      <c r="N82" s="19"/>
    </row>
    <row r="83" spans="1:14" ht="38.1" customHeight="1" x14ac:dyDescent="0.2">
      <c r="A83" s="12">
        <f t="shared" si="22"/>
        <v>23</v>
      </c>
      <c r="B83" s="12" t="s">
        <v>313</v>
      </c>
      <c r="C83" s="20" t="s">
        <v>12</v>
      </c>
      <c r="D83" s="17" t="s">
        <v>6</v>
      </c>
      <c r="E83" s="21"/>
      <c r="F83" s="12"/>
      <c r="G83" s="22">
        <v>115.42</v>
      </c>
      <c r="H83" s="29">
        <v>254.34200000000001</v>
      </c>
      <c r="I83" s="31" t="s">
        <v>316</v>
      </c>
      <c r="J83" s="29">
        <v>85.08</v>
      </c>
      <c r="K83" s="28">
        <f t="shared" ref="K83:K84" si="29">J83/G83*100</f>
        <v>73.713394559001898</v>
      </c>
      <c r="L83" s="37">
        <v>4</v>
      </c>
      <c r="M83" s="29">
        <f t="shared" ref="M83:M84" si="30">H83/G83</f>
        <v>2.203621556056143</v>
      </c>
      <c r="N83" s="19"/>
    </row>
    <row r="84" spans="1:14" ht="38.1" customHeight="1" x14ac:dyDescent="0.2">
      <c r="A84" s="12">
        <f t="shared" si="22"/>
        <v>24</v>
      </c>
      <c r="B84" s="12" t="s">
        <v>314</v>
      </c>
      <c r="C84" s="20" t="s">
        <v>12</v>
      </c>
      <c r="D84" s="17" t="s">
        <v>6</v>
      </c>
      <c r="E84" s="21"/>
      <c r="F84" s="12"/>
      <c r="G84" s="22">
        <v>135.82</v>
      </c>
      <c r="H84" s="29">
        <v>258.20999999999998</v>
      </c>
      <c r="I84" s="31" t="s">
        <v>221</v>
      </c>
      <c r="J84" s="29">
        <v>87.05</v>
      </c>
      <c r="K84" s="28">
        <f t="shared" si="29"/>
        <v>64.092180827565898</v>
      </c>
      <c r="L84" s="37">
        <v>4</v>
      </c>
      <c r="M84" s="29">
        <f t="shared" si="30"/>
        <v>1.9011191282579885</v>
      </c>
      <c r="N84" s="19"/>
    </row>
    <row r="85" spans="1:14" ht="38.1" customHeight="1" x14ac:dyDescent="0.2">
      <c r="A85" s="14" t="s">
        <v>318</v>
      </c>
      <c r="B85" s="14">
        <f>COUNT((A86:A101))</f>
        <v>16</v>
      </c>
      <c r="C85" s="15"/>
      <c r="D85" s="14"/>
      <c r="E85" s="14"/>
      <c r="F85" s="14"/>
      <c r="G85" s="16">
        <f>SUBTOTAL(9,G86:G101)</f>
        <v>2160</v>
      </c>
      <c r="H85" s="16">
        <f>SUBTOTAL(9,H86:H101)</f>
        <v>4349.1600000000008</v>
      </c>
      <c r="I85" s="16"/>
      <c r="J85" s="27"/>
      <c r="K85" s="27"/>
      <c r="L85" s="35"/>
      <c r="M85" s="27"/>
      <c r="N85" s="14"/>
    </row>
    <row r="86" spans="1:14" ht="38.1" customHeight="1" x14ac:dyDescent="0.2">
      <c r="A86" s="12">
        <v>1</v>
      </c>
      <c r="B86" s="12" t="s">
        <v>54</v>
      </c>
      <c r="C86" s="20" t="s">
        <v>12</v>
      </c>
      <c r="D86" s="17" t="s">
        <v>6</v>
      </c>
      <c r="E86" s="21"/>
      <c r="F86" s="12"/>
      <c r="G86" s="22">
        <v>150</v>
      </c>
      <c r="H86" s="29">
        <v>258.20999999999998</v>
      </c>
      <c r="I86" s="31" t="s">
        <v>213</v>
      </c>
      <c r="J86" s="29">
        <v>87.05</v>
      </c>
      <c r="K86" s="28">
        <f t="shared" ref="K86:K101" si="31">J86/G86*100</f>
        <v>58.033333333333339</v>
      </c>
      <c r="L86" s="37">
        <v>4</v>
      </c>
      <c r="M86" s="29">
        <f t="shared" ref="M86:M101" si="32">H86/G86</f>
        <v>1.7213999999999998</v>
      </c>
      <c r="N86" s="19"/>
    </row>
    <row r="87" spans="1:14" ht="38.1" customHeight="1" x14ac:dyDescent="0.2">
      <c r="A87" s="12">
        <f>A86+1</f>
        <v>2</v>
      </c>
      <c r="B87" s="12" t="s">
        <v>55</v>
      </c>
      <c r="C87" s="20" t="s">
        <v>12</v>
      </c>
      <c r="D87" s="17" t="s">
        <v>6</v>
      </c>
      <c r="E87" s="21"/>
      <c r="F87" s="12"/>
      <c r="G87" s="22">
        <v>130</v>
      </c>
      <c r="H87" s="29">
        <v>276.36</v>
      </c>
      <c r="I87" s="31" t="s">
        <v>219</v>
      </c>
      <c r="J87" s="29">
        <v>92.13</v>
      </c>
      <c r="K87" s="28">
        <f t="shared" si="31"/>
        <v>70.869230769230768</v>
      </c>
      <c r="L87" s="37">
        <v>4</v>
      </c>
      <c r="M87" s="29">
        <f t="shared" si="32"/>
        <v>2.1258461538461542</v>
      </c>
      <c r="N87" s="19"/>
    </row>
    <row r="88" spans="1:14" ht="38.1" customHeight="1" x14ac:dyDescent="0.2">
      <c r="A88" s="12">
        <f t="shared" ref="A88:A100" si="33">A87+1</f>
        <v>3</v>
      </c>
      <c r="B88" s="12" t="s">
        <v>56</v>
      </c>
      <c r="C88" s="20" t="s">
        <v>12</v>
      </c>
      <c r="D88" s="17" t="s">
        <v>6</v>
      </c>
      <c r="E88" s="21"/>
      <c r="F88" s="12"/>
      <c r="G88" s="22">
        <v>130</v>
      </c>
      <c r="H88" s="29">
        <v>276.36</v>
      </c>
      <c r="I88" s="31" t="s">
        <v>220</v>
      </c>
      <c r="J88" s="29">
        <v>92.13</v>
      </c>
      <c r="K88" s="28">
        <f t="shared" si="31"/>
        <v>70.869230769230768</v>
      </c>
      <c r="L88" s="37">
        <v>4</v>
      </c>
      <c r="M88" s="29">
        <f t="shared" si="32"/>
        <v>2.1258461538461542</v>
      </c>
      <c r="N88" s="19"/>
    </row>
    <row r="89" spans="1:14" ht="38.1" customHeight="1" x14ac:dyDescent="0.2">
      <c r="A89" s="12">
        <f t="shared" si="33"/>
        <v>4</v>
      </c>
      <c r="B89" s="12" t="s">
        <v>57</v>
      </c>
      <c r="C89" s="20" t="s">
        <v>12</v>
      </c>
      <c r="D89" s="17" t="s">
        <v>6</v>
      </c>
      <c r="E89" s="21"/>
      <c r="F89" s="12"/>
      <c r="G89" s="22">
        <v>130</v>
      </c>
      <c r="H89" s="29">
        <v>276.36</v>
      </c>
      <c r="I89" s="31" t="s">
        <v>219</v>
      </c>
      <c r="J89" s="29">
        <v>92.13</v>
      </c>
      <c r="K89" s="28">
        <f t="shared" si="31"/>
        <v>70.869230769230768</v>
      </c>
      <c r="L89" s="37">
        <v>4</v>
      </c>
      <c r="M89" s="29">
        <f t="shared" si="32"/>
        <v>2.1258461538461542</v>
      </c>
      <c r="N89" s="19"/>
    </row>
    <row r="90" spans="1:14" ht="38.1" customHeight="1" x14ac:dyDescent="0.2">
      <c r="A90" s="12">
        <f t="shared" si="33"/>
        <v>5</v>
      </c>
      <c r="B90" s="12" t="s">
        <v>58</v>
      </c>
      <c r="C90" s="20" t="s">
        <v>12</v>
      </c>
      <c r="D90" s="17" t="s">
        <v>6</v>
      </c>
      <c r="E90" s="21"/>
      <c r="F90" s="12"/>
      <c r="G90" s="22">
        <v>130</v>
      </c>
      <c r="H90" s="29">
        <v>276.36</v>
      </c>
      <c r="I90" s="31" t="s">
        <v>220</v>
      </c>
      <c r="J90" s="29">
        <v>92.13</v>
      </c>
      <c r="K90" s="28">
        <f t="shared" si="31"/>
        <v>70.869230769230768</v>
      </c>
      <c r="L90" s="37">
        <v>4</v>
      </c>
      <c r="M90" s="29">
        <f t="shared" si="32"/>
        <v>2.1258461538461542</v>
      </c>
      <c r="N90" s="19"/>
    </row>
    <row r="91" spans="1:14" ht="38.1" customHeight="1" x14ac:dyDescent="0.2">
      <c r="A91" s="12">
        <f t="shared" si="33"/>
        <v>6</v>
      </c>
      <c r="B91" s="12" t="s">
        <v>59</v>
      </c>
      <c r="C91" s="20" t="s">
        <v>12</v>
      </c>
      <c r="D91" s="17" t="s">
        <v>6</v>
      </c>
      <c r="E91" s="21"/>
      <c r="F91" s="12"/>
      <c r="G91" s="22">
        <v>130</v>
      </c>
      <c r="H91" s="29">
        <v>276.36</v>
      </c>
      <c r="I91" s="31" t="s">
        <v>219</v>
      </c>
      <c r="J91" s="29">
        <v>92.13</v>
      </c>
      <c r="K91" s="28">
        <f t="shared" si="31"/>
        <v>70.869230769230768</v>
      </c>
      <c r="L91" s="37">
        <v>4</v>
      </c>
      <c r="M91" s="29">
        <f t="shared" si="32"/>
        <v>2.1258461538461542</v>
      </c>
      <c r="N91" s="19"/>
    </row>
    <row r="92" spans="1:14" ht="38.1" customHeight="1" x14ac:dyDescent="0.2">
      <c r="A92" s="12">
        <f t="shared" si="33"/>
        <v>7</v>
      </c>
      <c r="B92" s="12" t="s">
        <v>60</v>
      </c>
      <c r="C92" s="20" t="s">
        <v>12</v>
      </c>
      <c r="D92" s="17" t="s">
        <v>6</v>
      </c>
      <c r="E92" s="21"/>
      <c r="F92" s="12"/>
      <c r="G92" s="22">
        <v>130</v>
      </c>
      <c r="H92" s="29">
        <v>276.36</v>
      </c>
      <c r="I92" s="31" t="s">
        <v>220</v>
      </c>
      <c r="J92" s="29">
        <v>92.13</v>
      </c>
      <c r="K92" s="28">
        <f t="shared" si="31"/>
        <v>70.869230769230768</v>
      </c>
      <c r="L92" s="37">
        <v>4</v>
      </c>
      <c r="M92" s="29">
        <f t="shared" si="32"/>
        <v>2.1258461538461542</v>
      </c>
      <c r="N92" s="19"/>
    </row>
    <row r="93" spans="1:14" ht="38.1" customHeight="1" x14ac:dyDescent="0.2">
      <c r="A93" s="12">
        <f t="shared" si="33"/>
        <v>8</v>
      </c>
      <c r="B93" s="12" t="s">
        <v>61</v>
      </c>
      <c r="C93" s="20" t="s">
        <v>12</v>
      </c>
      <c r="D93" s="17" t="s">
        <v>6</v>
      </c>
      <c r="E93" s="21"/>
      <c r="F93" s="12"/>
      <c r="G93" s="22">
        <v>150</v>
      </c>
      <c r="H93" s="29">
        <v>258.20999999999998</v>
      </c>
      <c r="I93" s="31" t="s">
        <v>229</v>
      </c>
      <c r="J93" s="29">
        <v>87.05</v>
      </c>
      <c r="K93" s="28">
        <f t="shared" si="31"/>
        <v>58.033333333333339</v>
      </c>
      <c r="L93" s="37">
        <v>4</v>
      </c>
      <c r="M93" s="29">
        <f t="shared" si="32"/>
        <v>1.7213999999999998</v>
      </c>
      <c r="N93" s="19"/>
    </row>
    <row r="94" spans="1:14" ht="38.1" customHeight="1" x14ac:dyDescent="0.2">
      <c r="A94" s="12">
        <f t="shared" si="33"/>
        <v>9</v>
      </c>
      <c r="B94" s="12" t="s">
        <v>62</v>
      </c>
      <c r="C94" s="20" t="s">
        <v>12</v>
      </c>
      <c r="D94" s="17" t="s">
        <v>6</v>
      </c>
      <c r="E94" s="21"/>
      <c r="F94" s="12"/>
      <c r="G94" s="22">
        <v>150</v>
      </c>
      <c r="H94" s="29">
        <v>258.20999999999998</v>
      </c>
      <c r="I94" s="31" t="s">
        <v>221</v>
      </c>
      <c r="J94" s="29">
        <v>87.05</v>
      </c>
      <c r="K94" s="28">
        <f t="shared" si="31"/>
        <v>58.033333333333339</v>
      </c>
      <c r="L94" s="37">
        <v>4</v>
      </c>
      <c r="M94" s="29">
        <f t="shared" si="32"/>
        <v>1.7213999999999998</v>
      </c>
      <c r="N94" s="19"/>
    </row>
    <row r="95" spans="1:14" ht="38.1" customHeight="1" x14ac:dyDescent="0.2">
      <c r="A95" s="12">
        <f t="shared" si="33"/>
        <v>10</v>
      </c>
      <c r="B95" s="12" t="s">
        <v>63</v>
      </c>
      <c r="C95" s="20" t="s">
        <v>12</v>
      </c>
      <c r="D95" s="17" t="s">
        <v>6</v>
      </c>
      <c r="E95" s="21"/>
      <c r="F95" s="12"/>
      <c r="G95" s="22">
        <v>130</v>
      </c>
      <c r="H95" s="29">
        <v>276.36</v>
      </c>
      <c r="I95" s="31" t="s">
        <v>219</v>
      </c>
      <c r="J95" s="29">
        <v>92.13</v>
      </c>
      <c r="K95" s="28">
        <f t="shared" si="31"/>
        <v>70.869230769230768</v>
      </c>
      <c r="L95" s="37">
        <v>4</v>
      </c>
      <c r="M95" s="29">
        <f t="shared" si="32"/>
        <v>2.1258461538461542</v>
      </c>
      <c r="N95" s="19"/>
    </row>
    <row r="96" spans="1:14" ht="38.1" customHeight="1" x14ac:dyDescent="0.2">
      <c r="A96" s="12">
        <f t="shared" si="33"/>
        <v>11</v>
      </c>
      <c r="B96" s="12" t="s">
        <v>64</v>
      </c>
      <c r="C96" s="20" t="s">
        <v>12</v>
      </c>
      <c r="D96" s="17" t="s">
        <v>6</v>
      </c>
      <c r="E96" s="21"/>
      <c r="F96" s="12"/>
      <c r="G96" s="22">
        <v>130</v>
      </c>
      <c r="H96" s="29">
        <v>276.36</v>
      </c>
      <c r="I96" s="31" t="s">
        <v>220</v>
      </c>
      <c r="J96" s="29">
        <v>92.13</v>
      </c>
      <c r="K96" s="28">
        <f t="shared" si="31"/>
        <v>70.869230769230768</v>
      </c>
      <c r="L96" s="37">
        <v>4</v>
      </c>
      <c r="M96" s="29">
        <f t="shared" si="32"/>
        <v>2.1258461538461542</v>
      </c>
      <c r="N96" s="19"/>
    </row>
    <row r="97" spans="1:14" ht="38.1" customHeight="1" x14ac:dyDescent="0.2">
      <c r="A97" s="12">
        <f t="shared" si="33"/>
        <v>12</v>
      </c>
      <c r="B97" s="12" t="s">
        <v>65</v>
      </c>
      <c r="C97" s="20" t="s">
        <v>12</v>
      </c>
      <c r="D97" s="17" t="s">
        <v>6</v>
      </c>
      <c r="E97" s="21"/>
      <c r="F97" s="12"/>
      <c r="G97" s="22">
        <v>130</v>
      </c>
      <c r="H97" s="29">
        <v>276.36</v>
      </c>
      <c r="I97" s="31" t="s">
        <v>219</v>
      </c>
      <c r="J97" s="29">
        <v>92.13</v>
      </c>
      <c r="K97" s="28">
        <f t="shared" si="31"/>
        <v>70.869230769230768</v>
      </c>
      <c r="L97" s="37">
        <v>4</v>
      </c>
      <c r="M97" s="29">
        <f t="shared" si="32"/>
        <v>2.1258461538461542</v>
      </c>
      <c r="N97" s="19"/>
    </row>
    <row r="98" spans="1:14" ht="38.1" customHeight="1" x14ac:dyDescent="0.2">
      <c r="A98" s="12">
        <f t="shared" si="33"/>
        <v>13</v>
      </c>
      <c r="B98" s="12" t="s">
        <v>66</v>
      </c>
      <c r="C98" s="20" t="s">
        <v>12</v>
      </c>
      <c r="D98" s="17" t="s">
        <v>6</v>
      </c>
      <c r="E98" s="21"/>
      <c r="F98" s="12"/>
      <c r="G98" s="22">
        <v>130</v>
      </c>
      <c r="H98" s="29">
        <v>276.36</v>
      </c>
      <c r="I98" s="31" t="s">
        <v>220</v>
      </c>
      <c r="J98" s="29">
        <v>92.13</v>
      </c>
      <c r="K98" s="28">
        <f t="shared" si="31"/>
        <v>70.869230769230768</v>
      </c>
      <c r="L98" s="37">
        <v>4</v>
      </c>
      <c r="M98" s="29">
        <f t="shared" si="32"/>
        <v>2.1258461538461542</v>
      </c>
      <c r="N98" s="19"/>
    </row>
    <row r="99" spans="1:14" ht="38.1" customHeight="1" x14ac:dyDescent="0.2">
      <c r="A99" s="12">
        <f t="shared" si="33"/>
        <v>14</v>
      </c>
      <c r="B99" s="12" t="s">
        <v>67</v>
      </c>
      <c r="C99" s="20" t="s">
        <v>12</v>
      </c>
      <c r="D99" s="17" t="s">
        <v>6</v>
      </c>
      <c r="E99" s="21"/>
      <c r="F99" s="12"/>
      <c r="G99" s="22">
        <v>130</v>
      </c>
      <c r="H99" s="29">
        <v>276.36</v>
      </c>
      <c r="I99" s="31" t="s">
        <v>219</v>
      </c>
      <c r="J99" s="29">
        <v>92.13</v>
      </c>
      <c r="K99" s="28">
        <f t="shared" si="31"/>
        <v>70.869230769230768</v>
      </c>
      <c r="L99" s="37">
        <v>4</v>
      </c>
      <c r="M99" s="29">
        <f t="shared" si="32"/>
        <v>2.1258461538461542</v>
      </c>
      <c r="N99" s="19"/>
    </row>
    <row r="100" spans="1:14" ht="38.1" customHeight="1" x14ac:dyDescent="0.2">
      <c r="A100" s="12">
        <f t="shared" si="33"/>
        <v>15</v>
      </c>
      <c r="B100" s="12" t="s">
        <v>68</v>
      </c>
      <c r="C100" s="20" t="s">
        <v>12</v>
      </c>
      <c r="D100" s="17" t="s">
        <v>6</v>
      </c>
      <c r="E100" s="21"/>
      <c r="F100" s="12"/>
      <c r="G100" s="22">
        <v>130</v>
      </c>
      <c r="H100" s="29">
        <v>276.36</v>
      </c>
      <c r="I100" s="31" t="s">
        <v>220</v>
      </c>
      <c r="J100" s="29">
        <v>92.13</v>
      </c>
      <c r="K100" s="28">
        <f t="shared" si="31"/>
        <v>70.869230769230768</v>
      </c>
      <c r="L100" s="37">
        <v>4</v>
      </c>
      <c r="M100" s="29">
        <f t="shared" si="32"/>
        <v>2.1258461538461542</v>
      </c>
      <c r="N100" s="19"/>
    </row>
    <row r="101" spans="1:14" ht="38.1" customHeight="1" x14ac:dyDescent="0.2">
      <c r="A101" s="12">
        <f>A100+1</f>
        <v>16</v>
      </c>
      <c r="B101" s="12" t="s">
        <v>69</v>
      </c>
      <c r="C101" s="20" t="s">
        <v>12</v>
      </c>
      <c r="D101" s="17" t="s">
        <v>6</v>
      </c>
      <c r="E101" s="21"/>
      <c r="F101" s="12"/>
      <c r="G101" s="22">
        <v>150</v>
      </c>
      <c r="H101" s="29">
        <v>258.20999999999998</v>
      </c>
      <c r="I101" s="31" t="s">
        <v>230</v>
      </c>
      <c r="J101" s="29">
        <v>87.05</v>
      </c>
      <c r="K101" s="28">
        <f t="shared" si="31"/>
        <v>58.033333333333339</v>
      </c>
      <c r="L101" s="37">
        <v>4</v>
      </c>
      <c r="M101" s="29">
        <f t="shared" si="32"/>
        <v>1.7213999999999998</v>
      </c>
      <c r="N101" s="19"/>
    </row>
    <row r="102" spans="1:14" ht="38.1" customHeight="1" x14ac:dyDescent="0.2">
      <c r="A102" s="14" t="s">
        <v>319</v>
      </c>
      <c r="B102" s="14">
        <f>COUNT((A103:A118))</f>
        <v>16</v>
      </c>
      <c r="C102" s="15"/>
      <c r="D102" s="14"/>
      <c r="E102" s="14"/>
      <c r="F102" s="14"/>
      <c r="G102" s="16">
        <f>SUBTOTAL(9,G103:G118)</f>
        <v>2105.29</v>
      </c>
      <c r="H102" s="16">
        <f>SUBTOTAL(9,H103:H118)</f>
        <v>4490.12</v>
      </c>
      <c r="I102" s="16"/>
      <c r="J102" s="27"/>
      <c r="K102" s="27"/>
      <c r="L102" s="35"/>
      <c r="M102" s="27"/>
      <c r="N102" s="14"/>
    </row>
    <row r="103" spans="1:14" ht="38.1" customHeight="1" x14ac:dyDescent="0.2">
      <c r="A103" s="12">
        <v>1</v>
      </c>
      <c r="B103" s="12" t="s">
        <v>70</v>
      </c>
      <c r="C103" s="20" t="s">
        <v>12</v>
      </c>
      <c r="D103" s="17" t="s">
        <v>6</v>
      </c>
      <c r="E103" s="21"/>
      <c r="F103" s="12"/>
      <c r="G103" s="22">
        <v>162.87</v>
      </c>
      <c r="H103" s="29">
        <v>277.7</v>
      </c>
      <c r="I103" s="31" t="s">
        <v>231</v>
      </c>
      <c r="J103" s="29">
        <v>94.12</v>
      </c>
      <c r="K103" s="28">
        <f t="shared" ref="K103:K117" si="34">J103/G103*100</f>
        <v>57.788420212439377</v>
      </c>
      <c r="L103" s="37">
        <v>4</v>
      </c>
      <c r="M103" s="29">
        <f t="shared" ref="M103:M117" si="35">H103/G103</f>
        <v>1.7050408301099036</v>
      </c>
      <c r="N103" s="19"/>
    </row>
    <row r="104" spans="1:14" ht="38.1" customHeight="1" x14ac:dyDescent="0.2">
      <c r="A104" s="12">
        <f>A103+1</f>
        <v>2</v>
      </c>
      <c r="B104" s="12" t="s">
        <v>71</v>
      </c>
      <c r="C104" s="20" t="s">
        <v>12</v>
      </c>
      <c r="D104" s="17" t="s">
        <v>6</v>
      </c>
      <c r="E104" s="21"/>
      <c r="F104" s="12"/>
      <c r="G104" s="22">
        <v>130.24</v>
      </c>
      <c r="H104" s="29">
        <v>281.61</v>
      </c>
      <c r="I104" s="31" t="s">
        <v>222</v>
      </c>
      <c r="J104" s="29">
        <v>92.11</v>
      </c>
      <c r="K104" s="28">
        <f t="shared" si="34"/>
        <v>70.7232800982801</v>
      </c>
      <c r="L104" s="37">
        <v>4</v>
      </c>
      <c r="M104" s="29">
        <f t="shared" si="35"/>
        <v>2.1622389434889433</v>
      </c>
      <c r="N104" s="19"/>
    </row>
    <row r="105" spans="1:14" ht="38.1" customHeight="1" x14ac:dyDescent="0.2">
      <c r="A105" s="12">
        <f t="shared" ref="A105:A118" si="36">A104+1</f>
        <v>3</v>
      </c>
      <c r="B105" s="12" t="s">
        <v>72</v>
      </c>
      <c r="C105" s="20" t="s">
        <v>12</v>
      </c>
      <c r="D105" s="17" t="s">
        <v>6</v>
      </c>
      <c r="E105" s="21"/>
      <c r="F105" s="12"/>
      <c r="G105" s="22">
        <v>128.36000000000001</v>
      </c>
      <c r="H105" s="29">
        <v>281.61</v>
      </c>
      <c r="I105" s="31" t="s">
        <v>223</v>
      </c>
      <c r="J105" s="29">
        <v>92.11</v>
      </c>
      <c r="K105" s="28">
        <f t="shared" si="34"/>
        <v>71.759114989093163</v>
      </c>
      <c r="L105" s="37">
        <v>4</v>
      </c>
      <c r="M105" s="29">
        <f t="shared" si="35"/>
        <v>2.1939077594266125</v>
      </c>
      <c r="N105" s="19"/>
    </row>
    <row r="106" spans="1:14" ht="38.1" customHeight="1" x14ac:dyDescent="0.2">
      <c r="A106" s="12">
        <f t="shared" si="36"/>
        <v>4</v>
      </c>
      <c r="B106" s="12" t="s">
        <v>73</v>
      </c>
      <c r="C106" s="20" t="s">
        <v>12</v>
      </c>
      <c r="D106" s="17" t="s">
        <v>6</v>
      </c>
      <c r="E106" s="21"/>
      <c r="F106" s="12"/>
      <c r="G106" s="22">
        <v>126.48</v>
      </c>
      <c r="H106" s="29">
        <v>281.61</v>
      </c>
      <c r="I106" s="31" t="s">
        <v>222</v>
      </c>
      <c r="J106" s="29">
        <v>92.11</v>
      </c>
      <c r="K106" s="28">
        <f t="shared" si="34"/>
        <v>72.825743200506011</v>
      </c>
      <c r="L106" s="37">
        <v>4</v>
      </c>
      <c r="M106" s="29">
        <f t="shared" si="35"/>
        <v>2.2265180265654649</v>
      </c>
      <c r="N106" s="19"/>
    </row>
    <row r="107" spans="1:14" ht="38.1" customHeight="1" x14ac:dyDescent="0.2">
      <c r="A107" s="12">
        <f t="shared" si="36"/>
        <v>5</v>
      </c>
      <c r="B107" s="12" t="s">
        <v>74</v>
      </c>
      <c r="C107" s="20" t="s">
        <v>12</v>
      </c>
      <c r="D107" s="17" t="s">
        <v>6</v>
      </c>
      <c r="E107" s="21"/>
      <c r="F107" s="12"/>
      <c r="G107" s="22">
        <v>124.6</v>
      </c>
      <c r="H107" s="29">
        <v>281.61</v>
      </c>
      <c r="I107" s="31" t="s">
        <v>223</v>
      </c>
      <c r="J107" s="29">
        <v>92.11</v>
      </c>
      <c r="K107" s="28">
        <f t="shared" si="34"/>
        <v>73.924558587479936</v>
      </c>
      <c r="L107" s="37">
        <v>4</v>
      </c>
      <c r="M107" s="29">
        <f t="shared" si="35"/>
        <v>2.2601123595505621</v>
      </c>
      <c r="N107" s="19"/>
    </row>
    <row r="108" spans="1:14" ht="38.1" customHeight="1" x14ac:dyDescent="0.2">
      <c r="A108" s="12">
        <f t="shared" si="36"/>
        <v>6</v>
      </c>
      <c r="B108" s="12" t="s">
        <v>75</v>
      </c>
      <c r="C108" s="20" t="s">
        <v>12</v>
      </c>
      <c r="D108" s="17" t="s">
        <v>6</v>
      </c>
      <c r="E108" s="21"/>
      <c r="F108" s="12"/>
      <c r="G108" s="22">
        <v>122.72</v>
      </c>
      <c r="H108" s="29">
        <v>281.61</v>
      </c>
      <c r="I108" s="31" t="s">
        <v>222</v>
      </c>
      <c r="J108" s="29">
        <v>92.11</v>
      </c>
      <c r="K108" s="28">
        <f t="shared" si="34"/>
        <v>75.057040417209905</v>
      </c>
      <c r="L108" s="37">
        <v>4</v>
      </c>
      <c r="M108" s="29">
        <f t="shared" si="35"/>
        <v>2.2947359843546287</v>
      </c>
      <c r="N108" s="19"/>
    </row>
    <row r="109" spans="1:14" ht="38.1" customHeight="1" x14ac:dyDescent="0.2">
      <c r="A109" s="12">
        <f t="shared" si="36"/>
        <v>7</v>
      </c>
      <c r="B109" s="12" t="s">
        <v>76</v>
      </c>
      <c r="C109" s="20" t="s">
        <v>12</v>
      </c>
      <c r="D109" s="17" t="s">
        <v>6</v>
      </c>
      <c r="E109" s="21"/>
      <c r="F109" s="12"/>
      <c r="G109" s="22">
        <v>120.84</v>
      </c>
      <c r="H109" s="29">
        <v>281.61</v>
      </c>
      <c r="I109" s="31" t="s">
        <v>223</v>
      </c>
      <c r="J109" s="29">
        <v>92.11</v>
      </c>
      <c r="K109" s="28">
        <f t="shared" si="34"/>
        <v>76.22476001324064</v>
      </c>
      <c r="L109" s="37">
        <v>4</v>
      </c>
      <c r="M109" s="29">
        <f t="shared" si="35"/>
        <v>2.3304369414101291</v>
      </c>
      <c r="N109" s="19"/>
    </row>
    <row r="110" spans="1:14" ht="38.1" customHeight="1" x14ac:dyDescent="0.2">
      <c r="A110" s="12">
        <f t="shared" si="36"/>
        <v>8</v>
      </c>
      <c r="B110" s="12" t="s">
        <v>77</v>
      </c>
      <c r="C110" s="20" t="s">
        <v>12</v>
      </c>
      <c r="D110" s="17" t="s">
        <v>6</v>
      </c>
      <c r="E110" s="21"/>
      <c r="F110" s="12"/>
      <c r="G110" s="22">
        <v>146.22</v>
      </c>
      <c r="H110" s="29">
        <v>277.7</v>
      </c>
      <c r="I110" s="31" t="s">
        <v>232</v>
      </c>
      <c r="J110" s="29">
        <v>94.12</v>
      </c>
      <c r="K110" s="28">
        <f t="shared" si="34"/>
        <v>64.36875940363835</v>
      </c>
      <c r="L110" s="37">
        <v>4</v>
      </c>
      <c r="M110" s="29">
        <f t="shared" si="35"/>
        <v>1.8991929968540555</v>
      </c>
      <c r="N110" s="19"/>
    </row>
    <row r="111" spans="1:14" ht="38.1" customHeight="1" x14ac:dyDescent="0.2">
      <c r="A111" s="12">
        <f t="shared" si="36"/>
        <v>9</v>
      </c>
      <c r="B111" s="12" t="s">
        <v>78</v>
      </c>
      <c r="C111" s="20" t="s">
        <v>12</v>
      </c>
      <c r="D111" s="17" t="s">
        <v>6</v>
      </c>
      <c r="E111" s="21"/>
      <c r="F111" s="12"/>
      <c r="G111" s="22">
        <v>145.88</v>
      </c>
      <c r="H111" s="29">
        <v>277.7</v>
      </c>
      <c r="I111" s="31" t="s">
        <v>233</v>
      </c>
      <c r="J111" s="29">
        <v>94.12</v>
      </c>
      <c r="K111" s="28">
        <f t="shared" si="34"/>
        <v>64.518782561009061</v>
      </c>
      <c r="L111" s="37">
        <v>4</v>
      </c>
      <c r="M111" s="29">
        <f t="shared" si="35"/>
        <v>1.9036194132163422</v>
      </c>
      <c r="N111" s="19"/>
    </row>
    <row r="112" spans="1:14" ht="38.1" customHeight="1" x14ac:dyDescent="0.2">
      <c r="A112" s="12">
        <f t="shared" si="36"/>
        <v>10</v>
      </c>
      <c r="B112" s="12" t="s">
        <v>79</v>
      </c>
      <c r="C112" s="20" t="s">
        <v>12</v>
      </c>
      <c r="D112" s="17" t="s">
        <v>6</v>
      </c>
      <c r="E112" s="21"/>
      <c r="F112" s="12"/>
      <c r="G112" s="22">
        <v>119.04</v>
      </c>
      <c r="H112" s="29">
        <v>281.61</v>
      </c>
      <c r="I112" s="31" t="s">
        <v>222</v>
      </c>
      <c r="J112" s="29">
        <v>92.11</v>
      </c>
      <c r="K112" s="28">
        <f t="shared" si="34"/>
        <v>77.377352150537632</v>
      </c>
      <c r="L112" s="37">
        <v>4</v>
      </c>
      <c r="M112" s="29">
        <f t="shared" si="35"/>
        <v>2.3656754032258065</v>
      </c>
      <c r="N112" s="19"/>
    </row>
    <row r="113" spans="1:14" ht="38.1" customHeight="1" x14ac:dyDescent="0.2">
      <c r="A113" s="12">
        <f t="shared" si="36"/>
        <v>11</v>
      </c>
      <c r="B113" s="12" t="s">
        <v>80</v>
      </c>
      <c r="C113" s="20" t="s">
        <v>12</v>
      </c>
      <c r="D113" s="17" t="s">
        <v>6</v>
      </c>
      <c r="E113" s="21"/>
      <c r="F113" s="12"/>
      <c r="G113" s="22">
        <v>119.5</v>
      </c>
      <c r="H113" s="29">
        <v>281.61</v>
      </c>
      <c r="I113" s="31" t="s">
        <v>223</v>
      </c>
      <c r="J113" s="29">
        <v>92.11</v>
      </c>
      <c r="K113" s="28">
        <f t="shared" si="34"/>
        <v>77.079497907949786</v>
      </c>
      <c r="L113" s="37">
        <v>4</v>
      </c>
      <c r="M113" s="29">
        <f t="shared" si="35"/>
        <v>2.3565690376569037</v>
      </c>
      <c r="N113" s="19"/>
    </row>
    <row r="114" spans="1:14" ht="38.1" customHeight="1" x14ac:dyDescent="0.2">
      <c r="A114" s="12">
        <f t="shared" si="36"/>
        <v>12</v>
      </c>
      <c r="B114" s="12" t="s">
        <v>81</v>
      </c>
      <c r="C114" s="20" t="s">
        <v>12</v>
      </c>
      <c r="D114" s="17" t="s">
        <v>6</v>
      </c>
      <c r="E114" s="21"/>
      <c r="F114" s="12"/>
      <c r="G114" s="22">
        <v>119.96</v>
      </c>
      <c r="H114" s="29">
        <v>281.61</v>
      </c>
      <c r="I114" s="31" t="s">
        <v>222</v>
      </c>
      <c r="J114" s="29">
        <v>92.11</v>
      </c>
      <c r="K114" s="28">
        <f t="shared" si="34"/>
        <v>76.783927975992</v>
      </c>
      <c r="L114" s="37">
        <v>4</v>
      </c>
      <c r="M114" s="29">
        <f t="shared" si="35"/>
        <v>2.3475325108369458</v>
      </c>
      <c r="N114" s="19"/>
    </row>
    <row r="115" spans="1:14" ht="38.1" customHeight="1" x14ac:dyDescent="0.2">
      <c r="A115" s="12">
        <f t="shared" si="36"/>
        <v>13</v>
      </c>
      <c r="B115" s="12" t="s">
        <v>82</v>
      </c>
      <c r="C115" s="20" t="s">
        <v>12</v>
      </c>
      <c r="D115" s="17" t="s">
        <v>6</v>
      </c>
      <c r="E115" s="21"/>
      <c r="F115" s="12"/>
      <c r="G115" s="22">
        <v>121.25</v>
      </c>
      <c r="H115" s="29">
        <v>281.61</v>
      </c>
      <c r="I115" s="31" t="s">
        <v>223</v>
      </c>
      <c r="J115" s="29">
        <v>92.11</v>
      </c>
      <c r="K115" s="28">
        <f t="shared" si="34"/>
        <v>75.967010309278351</v>
      </c>
      <c r="L115" s="37">
        <v>4</v>
      </c>
      <c r="M115" s="29">
        <f t="shared" si="35"/>
        <v>2.322556701030928</v>
      </c>
      <c r="N115" s="19"/>
    </row>
    <row r="116" spans="1:14" ht="38.1" customHeight="1" x14ac:dyDescent="0.2">
      <c r="A116" s="12">
        <f t="shared" si="36"/>
        <v>14</v>
      </c>
      <c r="B116" s="12" t="s">
        <v>83</v>
      </c>
      <c r="C116" s="20" t="s">
        <v>12</v>
      </c>
      <c r="D116" s="17" t="s">
        <v>6</v>
      </c>
      <c r="E116" s="21"/>
      <c r="F116" s="12"/>
      <c r="G116" s="22">
        <v>124.78</v>
      </c>
      <c r="H116" s="29">
        <v>281.61</v>
      </c>
      <c r="I116" s="31" t="s">
        <v>222</v>
      </c>
      <c r="J116" s="29">
        <v>92.11</v>
      </c>
      <c r="K116" s="28">
        <f t="shared" si="34"/>
        <v>73.817919538387571</v>
      </c>
      <c r="L116" s="37">
        <v>4</v>
      </c>
      <c r="M116" s="29">
        <f t="shared" si="35"/>
        <v>2.25685205962494</v>
      </c>
      <c r="N116" s="19"/>
    </row>
    <row r="117" spans="1:14" ht="38.1" customHeight="1" x14ac:dyDescent="0.2">
      <c r="A117" s="12">
        <f t="shared" si="36"/>
        <v>15</v>
      </c>
      <c r="B117" s="12" t="s">
        <v>84</v>
      </c>
      <c r="C117" s="20" t="s">
        <v>12</v>
      </c>
      <c r="D117" s="17" t="s">
        <v>6</v>
      </c>
      <c r="E117" s="21"/>
      <c r="F117" s="12"/>
      <c r="G117" s="22">
        <v>128.72</v>
      </c>
      <c r="H117" s="29">
        <v>281.61</v>
      </c>
      <c r="I117" s="31" t="s">
        <v>223</v>
      </c>
      <c r="J117" s="29">
        <v>92.11</v>
      </c>
      <c r="K117" s="28">
        <f t="shared" si="34"/>
        <v>71.558421379738974</v>
      </c>
      <c r="L117" s="37">
        <v>4</v>
      </c>
      <c r="M117" s="29">
        <f t="shared" si="35"/>
        <v>2.1877719080174023</v>
      </c>
      <c r="N117" s="19"/>
    </row>
    <row r="118" spans="1:14" ht="38.1" customHeight="1" x14ac:dyDescent="0.2">
      <c r="A118" s="12">
        <f t="shared" si="36"/>
        <v>16</v>
      </c>
      <c r="B118" s="12" t="s">
        <v>320</v>
      </c>
      <c r="C118" s="20" t="s">
        <v>12</v>
      </c>
      <c r="D118" s="17" t="s">
        <v>6</v>
      </c>
      <c r="E118" s="21"/>
      <c r="F118" s="12"/>
      <c r="G118" s="22">
        <v>163.83000000000001</v>
      </c>
      <c r="H118" s="29">
        <v>277.7</v>
      </c>
      <c r="I118" s="31" t="s">
        <v>274</v>
      </c>
      <c r="J118" s="29">
        <v>94.12</v>
      </c>
      <c r="K118" s="28">
        <f t="shared" ref="K118" si="37">J118/G118*100</f>
        <v>57.449795519746075</v>
      </c>
      <c r="L118" s="37">
        <v>4</v>
      </c>
      <c r="M118" s="29">
        <f t="shared" ref="M118" si="38">H118/G118</f>
        <v>1.6950497466886405</v>
      </c>
      <c r="N118" s="19"/>
    </row>
    <row r="119" spans="1:14" ht="38.1" customHeight="1" x14ac:dyDescent="0.2">
      <c r="A119" s="14" t="s">
        <v>321</v>
      </c>
      <c r="B119" s="14">
        <f>COUNT((A120:A131))</f>
        <v>12</v>
      </c>
      <c r="C119" s="15"/>
      <c r="D119" s="14"/>
      <c r="E119" s="14"/>
      <c r="F119" s="14"/>
      <c r="G119" s="16">
        <f>SUBTOTAL(9,G120:G131)</f>
        <v>1680</v>
      </c>
      <c r="H119" s="16">
        <f>SUBTOTAL(9,H120:H131)</f>
        <v>3243.7200000000007</v>
      </c>
      <c r="I119" s="16"/>
      <c r="J119" s="27"/>
      <c r="K119" s="27"/>
      <c r="L119" s="35"/>
      <c r="M119" s="27"/>
      <c r="N119" s="14"/>
    </row>
    <row r="120" spans="1:14" ht="38.1" customHeight="1" x14ac:dyDescent="0.2">
      <c r="A120" s="12">
        <v>1</v>
      </c>
      <c r="B120" s="12" t="s">
        <v>85</v>
      </c>
      <c r="C120" s="20" t="s">
        <v>12</v>
      </c>
      <c r="D120" s="17" t="s">
        <v>6</v>
      </c>
      <c r="E120" s="21"/>
      <c r="F120" s="12"/>
      <c r="G120" s="22">
        <v>160</v>
      </c>
      <c r="H120" s="29">
        <v>258.20999999999998</v>
      </c>
      <c r="I120" s="31" t="s">
        <v>213</v>
      </c>
      <c r="J120" s="29">
        <v>87.05</v>
      </c>
      <c r="K120" s="28">
        <f t="shared" ref="K120:K131" si="39">J120/G120*100</f>
        <v>54.40625</v>
      </c>
      <c r="L120" s="37">
        <v>4</v>
      </c>
      <c r="M120" s="29">
        <f t="shared" ref="M120:M131" si="40">H120/G120</f>
        <v>1.6138124999999999</v>
      </c>
      <c r="N120" s="19"/>
    </row>
    <row r="121" spans="1:14" ht="38.1" customHeight="1" x14ac:dyDescent="0.2">
      <c r="A121" s="12">
        <f>A120+1</f>
        <v>2</v>
      </c>
      <c r="B121" s="12" t="s">
        <v>86</v>
      </c>
      <c r="C121" s="20" t="s">
        <v>12</v>
      </c>
      <c r="D121" s="17" t="s">
        <v>6</v>
      </c>
      <c r="E121" s="21"/>
      <c r="F121" s="12"/>
      <c r="G121" s="22">
        <v>130</v>
      </c>
      <c r="H121" s="29">
        <v>276.36</v>
      </c>
      <c r="I121" s="31" t="s">
        <v>219</v>
      </c>
      <c r="J121" s="29">
        <v>92.13</v>
      </c>
      <c r="K121" s="28">
        <f t="shared" si="39"/>
        <v>70.869230769230768</v>
      </c>
      <c r="L121" s="37">
        <v>4</v>
      </c>
      <c r="M121" s="29">
        <f t="shared" si="40"/>
        <v>2.1258461538461542</v>
      </c>
      <c r="N121" s="19"/>
    </row>
    <row r="122" spans="1:14" ht="38.1" customHeight="1" x14ac:dyDescent="0.2">
      <c r="A122" s="12">
        <f t="shared" ref="A122:A131" si="41">A121+1</f>
        <v>3</v>
      </c>
      <c r="B122" s="12" t="s">
        <v>87</v>
      </c>
      <c r="C122" s="20" t="s">
        <v>12</v>
      </c>
      <c r="D122" s="17" t="s">
        <v>6</v>
      </c>
      <c r="E122" s="21"/>
      <c r="F122" s="12"/>
      <c r="G122" s="22">
        <v>130</v>
      </c>
      <c r="H122" s="29">
        <v>276.36</v>
      </c>
      <c r="I122" s="31" t="s">
        <v>220</v>
      </c>
      <c r="J122" s="29">
        <v>92.13</v>
      </c>
      <c r="K122" s="28">
        <f t="shared" si="39"/>
        <v>70.869230769230768</v>
      </c>
      <c r="L122" s="37">
        <v>4</v>
      </c>
      <c r="M122" s="29">
        <f t="shared" si="40"/>
        <v>2.1258461538461542</v>
      </c>
      <c r="N122" s="19"/>
    </row>
    <row r="123" spans="1:14" ht="38.1" customHeight="1" x14ac:dyDescent="0.2">
      <c r="A123" s="12">
        <f t="shared" si="41"/>
        <v>4</v>
      </c>
      <c r="B123" s="12" t="s">
        <v>88</v>
      </c>
      <c r="C123" s="20" t="s">
        <v>12</v>
      </c>
      <c r="D123" s="17" t="s">
        <v>6</v>
      </c>
      <c r="E123" s="21"/>
      <c r="F123" s="12"/>
      <c r="G123" s="22">
        <v>130</v>
      </c>
      <c r="H123" s="29">
        <v>276.36</v>
      </c>
      <c r="I123" s="31" t="s">
        <v>219</v>
      </c>
      <c r="J123" s="29">
        <v>92.13</v>
      </c>
      <c r="K123" s="28">
        <f t="shared" si="39"/>
        <v>70.869230769230768</v>
      </c>
      <c r="L123" s="37">
        <v>4</v>
      </c>
      <c r="M123" s="29">
        <f t="shared" si="40"/>
        <v>2.1258461538461542</v>
      </c>
      <c r="N123" s="19"/>
    </row>
    <row r="124" spans="1:14" ht="38.1" customHeight="1" x14ac:dyDescent="0.2">
      <c r="A124" s="12">
        <f t="shared" si="41"/>
        <v>5</v>
      </c>
      <c r="B124" s="12" t="s">
        <v>89</v>
      </c>
      <c r="C124" s="20" t="s">
        <v>12</v>
      </c>
      <c r="D124" s="17" t="s">
        <v>6</v>
      </c>
      <c r="E124" s="21"/>
      <c r="F124" s="12"/>
      <c r="G124" s="22">
        <v>130</v>
      </c>
      <c r="H124" s="29">
        <v>276.36</v>
      </c>
      <c r="I124" s="31" t="s">
        <v>220</v>
      </c>
      <c r="J124" s="29">
        <v>92.13</v>
      </c>
      <c r="K124" s="28">
        <f t="shared" si="39"/>
        <v>70.869230769230768</v>
      </c>
      <c r="L124" s="37">
        <v>4</v>
      </c>
      <c r="M124" s="29">
        <f t="shared" si="40"/>
        <v>2.1258461538461542</v>
      </c>
      <c r="N124" s="19"/>
    </row>
    <row r="125" spans="1:14" ht="38.1" customHeight="1" x14ac:dyDescent="0.2">
      <c r="A125" s="12">
        <f t="shared" si="41"/>
        <v>6</v>
      </c>
      <c r="B125" s="12" t="s">
        <v>90</v>
      </c>
      <c r="C125" s="20" t="s">
        <v>12</v>
      </c>
      <c r="D125" s="17" t="s">
        <v>6</v>
      </c>
      <c r="E125" s="21"/>
      <c r="F125" s="12"/>
      <c r="G125" s="22">
        <v>160</v>
      </c>
      <c r="H125" s="29">
        <v>258.20999999999998</v>
      </c>
      <c r="I125" s="31" t="s">
        <v>229</v>
      </c>
      <c r="J125" s="29">
        <v>87.05</v>
      </c>
      <c r="K125" s="28">
        <f t="shared" si="39"/>
        <v>54.40625</v>
      </c>
      <c r="L125" s="37">
        <v>4</v>
      </c>
      <c r="M125" s="29">
        <f t="shared" si="40"/>
        <v>1.6138124999999999</v>
      </c>
      <c r="N125" s="19"/>
    </row>
    <row r="126" spans="1:14" ht="38.1" customHeight="1" x14ac:dyDescent="0.2">
      <c r="A126" s="12">
        <f t="shared" si="41"/>
        <v>7</v>
      </c>
      <c r="B126" s="12" t="s">
        <v>91</v>
      </c>
      <c r="C126" s="20" t="s">
        <v>12</v>
      </c>
      <c r="D126" s="17" t="s">
        <v>6</v>
      </c>
      <c r="E126" s="21"/>
      <c r="F126" s="12"/>
      <c r="G126" s="22">
        <v>160</v>
      </c>
      <c r="H126" s="29">
        <v>258.20999999999998</v>
      </c>
      <c r="I126" s="31" t="s">
        <v>221</v>
      </c>
      <c r="J126" s="29">
        <v>87.05</v>
      </c>
      <c r="K126" s="28">
        <f t="shared" si="39"/>
        <v>54.40625</v>
      </c>
      <c r="L126" s="37">
        <v>4</v>
      </c>
      <c r="M126" s="29">
        <f t="shared" si="40"/>
        <v>1.6138124999999999</v>
      </c>
      <c r="N126" s="19"/>
    </row>
    <row r="127" spans="1:14" ht="38.1" customHeight="1" x14ac:dyDescent="0.2">
      <c r="A127" s="12">
        <f t="shared" si="41"/>
        <v>8</v>
      </c>
      <c r="B127" s="12" t="s">
        <v>92</v>
      </c>
      <c r="C127" s="20" t="s">
        <v>12</v>
      </c>
      <c r="D127" s="17" t="s">
        <v>6</v>
      </c>
      <c r="E127" s="21"/>
      <c r="F127" s="12"/>
      <c r="G127" s="22">
        <v>130</v>
      </c>
      <c r="H127" s="29">
        <v>276.36</v>
      </c>
      <c r="I127" s="31" t="s">
        <v>219</v>
      </c>
      <c r="J127" s="29">
        <v>92.13</v>
      </c>
      <c r="K127" s="28">
        <f t="shared" si="39"/>
        <v>70.869230769230768</v>
      </c>
      <c r="L127" s="37">
        <v>4</v>
      </c>
      <c r="M127" s="29">
        <f t="shared" si="40"/>
        <v>2.1258461538461542</v>
      </c>
      <c r="N127" s="19"/>
    </row>
    <row r="128" spans="1:14" ht="38.1" customHeight="1" x14ac:dyDescent="0.2">
      <c r="A128" s="12">
        <f t="shared" si="41"/>
        <v>9</v>
      </c>
      <c r="B128" s="12" t="s">
        <v>93</v>
      </c>
      <c r="C128" s="20" t="s">
        <v>12</v>
      </c>
      <c r="D128" s="17" t="s">
        <v>6</v>
      </c>
      <c r="E128" s="21"/>
      <c r="F128" s="12"/>
      <c r="G128" s="22">
        <v>130</v>
      </c>
      <c r="H128" s="29">
        <v>276.36</v>
      </c>
      <c r="I128" s="31" t="s">
        <v>220</v>
      </c>
      <c r="J128" s="29">
        <v>92.13</v>
      </c>
      <c r="K128" s="28">
        <f t="shared" si="39"/>
        <v>70.869230769230768</v>
      </c>
      <c r="L128" s="37">
        <v>4</v>
      </c>
      <c r="M128" s="29">
        <f t="shared" si="40"/>
        <v>2.1258461538461542</v>
      </c>
      <c r="N128" s="19"/>
    </row>
    <row r="129" spans="1:14" ht="38.1" customHeight="1" x14ac:dyDescent="0.2">
      <c r="A129" s="12">
        <f t="shared" si="41"/>
        <v>10</v>
      </c>
      <c r="B129" s="12" t="s">
        <v>94</v>
      </c>
      <c r="C129" s="20" t="s">
        <v>12</v>
      </c>
      <c r="D129" s="17" t="s">
        <v>6</v>
      </c>
      <c r="E129" s="21"/>
      <c r="F129" s="12"/>
      <c r="G129" s="22">
        <v>130</v>
      </c>
      <c r="H129" s="29">
        <v>276.36</v>
      </c>
      <c r="I129" s="31" t="s">
        <v>219</v>
      </c>
      <c r="J129" s="29">
        <v>92.13</v>
      </c>
      <c r="K129" s="28">
        <f t="shared" si="39"/>
        <v>70.869230769230768</v>
      </c>
      <c r="L129" s="37">
        <v>4</v>
      </c>
      <c r="M129" s="29">
        <f t="shared" si="40"/>
        <v>2.1258461538461542</v>
      </c>
      <c r="N129" s="19"/>
    </row>
    <row r="130" spans="1:14" ht="38.1" customHeight="1" x14ac:dyDescent="0.2">
      <c r="A130" s="12">
        <f t="shared" si="41"/>
        <v>11</v>
      </c>
      <c r="B130" s="12" t="s">
        <v>95</v>
      </c>
      <c r="C130" s="20" t="s">
        <v>12</v>
      </c>
      <c r="D130" s="17" t="s">
        <v>6</v>
      </c>
      <c r="E130" s="21"/>
      <c r="F130" s="12"/>
      <c r="G130" s="22">
        <v>130</v>
      </c>
      <c r="H130" s="29">
        <v>276.36</v>
      </c>
      <c r="I130" s="31" t="s">
        <v>220</v>
      </c>
      <c r="J130" s="29">
        <v>92.13</v>
      </c>
      <c r="K130" s="28">
        <f t="shared" si="39"/>
        <v>70.869230769230768</v>
      </c>
      <c r="L130" s="37">
        <v>4</v>
      </c>
      <c r="M130" s="29">
        <f t="shared" si="40"/>
        <v>2.1258461538461542</v>
      </c>
      <c r="N130" s="19"/>
    </row>
    <row r="131" spans="1:14" ht="38.1" customHeight="1" x14ac:dyDescent="0.2">
      <c r="A131" s="12">
        <f t="shared" si="41"/>
        <v>12</v>
      </c>
      <c r="B131" s="12" t="s">
        <v>96</v>
      </c>
      <c r="C131" s="20" t="s">
        <v>12</v>
      </c>
      <c r="D131" s="17" t="s">
        <v>6</v>
      </c>
      <c r="E131" s="21"/>
      <c r="F131" s="12"/>
      <c r="G131" s="22">
        <v>160</v>
      </c>
      <c r="H131" s="29">
        <v>258.20999999999998</v>
      </c>
      <c r="I131" s="31" t="s">
        <v>230</v>
      </c>
      <c r="J131" s="29">
        <v>87.05</v>
      </c>
      <c r="K131" s="28">
        <f t="shared" si="39"/>
        <v>54.40625</v>
      </c>
      <c r="L131" s="37">
        <v>4</v>
      </c>
      <c r="M131" s="29">
        <f t="shared" si="40"/>
        <v>1.6138124999999999</v>
      </c>
      <c r="N131" s="19"/>
    </row>
    <row r="132" spans="1:14" ht="38.1" customHeight="1" x14ac:dyDescent="0.2">
      <c r="A132" s="14" t="s">
        <v>327</v>
      </c>
      <c r="B132" s="14">
        <f>COUNT((A133:A138))</f>
        <v>6</v>
      </c>
      <c r="C132" s="15"/>
      <c r="D132" s="14"/>
      <c r="E132" s="14"/>
      <c r="F132" s="14"/>
      <c r="G132" s="16">
        <f>SUBTOTAL(9,G133:G138)</f>
        <v>820</v>
      </c>
      <c r="H132" s="16">
        <f>SUBTOTAL(9,H133:H138)</f>
        <v>1621.8600000000001</v>
      </c>
      <c r="I132" s="16"/>
      <c r="J132" s="27"/>
      <c r="K132" s="27"/>
      <c r="L132" s="35"/>
      <c r="M132" s="27"/>
      <c r="N132" s="14"/>
    </row>
    <row r="133" spans="1:14" ht="38.1" customHeight="1" x14ac:dyDescent="0.2">
      <c r="A133" s="12">
        <v>1</v>
      </c>
      <c r="B133" s="12" t="s">
        <v>97</v>
      </c>
      <c r="C133" s="20" t="s">
        <v>12</v>
      </c>
      <c r="D133" s="17" t="s">
        <v>6</v>
      </c>
      <c r="E133" s="21"/>
      <c r="F133" s="12"/>
      <c r="G133" s="22">
        <v>150</v>
      </c>
      <c r="H133" s="29">
        <v>258.20999999999998</v>
      </c>
      <c r="I133" s="31" t="s">
        <v>230</v>
      </c>
      <c r="J133" s="29">
        <v>87.05</v>
      </c>
      <c r="K133" s="28">
        <f>J133/G133*100</f>
        <v>58.033333333333339</v>
      </c>
      <c r="L133" s="37">
        <v>4</v>
      </c>
      <c r="M133" s="29">
        <f t="shared" ref="M133" si="42">H133/G133</f>
        <v>1.7213999999999998</v>
      </c>
      <c r="N133" s="19"/>
    </row>
    <row r="134" spans="1:14" ht="38.1" customHeight="1" x14ac:dyDescent="0.2">
      <c r="A134" s="12">
        <f>A133+1</f>
        <v>2</v>
      </c>
      <c r="B134" s="12" t="s">
        <v>322</v>
      </c>
      <c r="C134" s="20" t="s">
        <v>12</v>
      </c>
      <c r="D134" s="17" t="s">
        <v>6</v>
      </c>
      <c r="E134" s="21"/>
      <c r="F134" s="12"/>
      <c r="G134" s="22">
        <v>130</v>
      </c>
      <c r="H134" s="29">
        <v>276.36</v>
      </c>
      <c r="I134" s="31" t="s">
        <v>289</v>
      </c>
      <c r="J134" s="29">
        <v>92.13</v>
      </c>
      <c r="K134" s="28">
        <f t="shared" ref="K134:K138" si="43">J134/G134*100</f>
        <v>70.869230769230768</v>
      </c>
      <c r="L134" s="37">
        <v>4</v>
      </c>
      <c r="M134" s="29">
        <f t="shared" ref="M134:M138" si="44">H134/G134</f>
        <v>2.1258461538461542</v>
      </c>
      <c r="N134" s="19"/>
    </row>
    <row r="135" spans="1:14" ht="38.1" customHeight="1" x14ac:dyDescent="0.2">
      <c r="A135" s="12">
        <f t="shared" ref="A135:A138" si="45">A134+1</f>
        <v>3</v>
      </c>
      <c r="B135" s="12" t="s">
        <v>323</v>
      </c>
      <c r="C135" s="20" t="s">
        <v>12</v>
      </c>
      <c r="D135" s="17" t="s">
        <v>6</v>
      </c>
      <c r="E135" s="21"/>
      <c r="F135" s="12"/>
      <c r="G135" s="22">
        <v>130</v>
      </c>
      <c r="H135" s="29">
        <v>276.36</v>
      </c>
      <c r="I135" s="31" t="s">
        <v>288</v>
      </c>
      <c r="J135" s="29">
        <v>92.13</v>
      </c>
      <c r="K135" s="28">
        <f t="shared" si="43"/>
        <v>70.869230769230768</v>
      </c>
      <c r="L135" s="37">
        <v>4</v>
      </c>
      <c r="M135" s="29">
        <f t="shared" si="44"/>
        <v>2.1258461538461542</v>
      </c>
      <c r="N135" s="19"/>
    </row>
    <row r="136" spans="1:14" ht="38.1" customHeight="1" x14ac:dyDescent="0.2">
      <c r="A136" s="12">
        <f t="shared" si="45"/>
        <v>4</v>
      </c>
      <c r="B136" s="12" t="s">
        <v>324</v>
      </c>
      <c r="C136" s="20" t="s">
        <v>12</v>
      </c>
      <c r="D136" s="17" t="s">
        <v>6</v>
      </c>
      <c r="E136" s="21"/>
      <c r="F136" s="12"/>
      <c r="G136" s="22">
        <v>130</v>
      </c>
      <c r="H136" s="29">
        <v>276.36</v>
      </c>
      <c r="I136" s="31" t="s">
        <v>289</v>
      </c>
      <c r="J136" s="29">
        <v>92.13</v>
      </c>
      <c r="K136" s="28">
        <f t="shared" si="43"/>
        <v>70.869230769230768</v>
      </c>
      <c r="L136" s="37">
        <v>4</v>
      </c>
      <c r="M136" s="29">
        <f t="shared" si="44"/>
        <v>2.1258461538461542</v>
      </c>
      <c r="N136" s="19"/>
    </row>
    <row r="137" spans="1:14" ht="38.1" customHeight="1" x14ac:dyDescent="0.2">
      <c r="A137" s="12">
        <f t="shared" si="45"/>
        <v>5</v>
      </c>
      <c r="B137" s="12" t="s">
        <v>325</v>
      </c>
      <c r="C137" s="20" t="s">
        <v>12</v>
      </c>
      <c r="D137" s="17" t="s">
        <v>6</v>
      </c>
      <c r="E137" s="21"/>
      <c r="F137" s="12"/>
      <c r="G137" s="22">
        <v>130</v>
      </c>
      <c r="H137" s="29">
        <v>276.36</v>
      </c>
      <c r="I137" s="31" t="s">
        <v>288</v>
      </c>
      <c r="J137" s="29">
        <v>92.13</v>
      </c>
      <c r="K137" s="28">
        <f t="shared" si="43"/>
        <v>70.869230769230768</v>
      </c>
      <c r="L137" s="37">
        <v>4</v>
      </c>
      <c r="M137" s="29">
        <f t="shared" si="44"/>
        <v>2.1258461538461542</v>
      </c>
      <c r="N137" s="19"/>
    </row>
    <row r="138" spans="1:14" ht="38.1" customHeight="1" x14ac:dyDescent="0.2">
      <c r="A138" s="12">
        <f t="shared" si="45"/>
        <v>6</v>
      </c>
      <c r="B138" s="12" t="s">
        <v>326</v>
      </c>
      <c r="C138" s="20" t="s">
        <v>12</v>
      </c>
      <c r="D138" s="17" t="s">
        <v>6</v>
      </c>
      <c r="E138" s="21"/>
      <c r="F138" s="12"/>
      <c r="G138" s="22">
        <v>150</v>
      </c>
      <c r="H138" s="29">
        <v>258.20999999999998</v>
      </c>
      <c r="I138" s="31" t="s">
        <v>221</v>
      </c>
      <c r="J138" s="29">
        <v>87.05</v>
      </c>
      <c r="K138" s="28">
        <f t="shared" si="43"/>
        <v>58.033333333333339</v>
      </c>
      <c r="L138" s="37">
        <v>4</v>
      </c>
      <c r="M138" s="29">
        <f t="shared" si="44"/>
        <v>1.7213999999999998</v>
      </c>
      <c r="N138" s="19"/>
    </row>
    <row r="139" spans="1:14" ht="38.1" customHeight="1" x14ac:dyDescent="0.2">
      <c r="A139" s="14" t="s">
        <v>328</v>
      </c>
      <c r="B139" s="14">
        <f>COUNT((A140:A145))</f>
        <v>6</v>
      </c>
      <c r="C139" s="15"/>
      <c r="D139" s="14"/>
      <c r="E139" s="14"/>
      <c r="F139" s="14"/>
      <c r="G139" s="16">
        <f>SUBTOTAL(9,G140:G145)</f>
        <v>960</v>
      </c>
      <c r="H139" s="16">
        <f>SUBTOTAL(9,H140:H145)</f>
        <v>1735.6599999999999</v>
      </c>
      <c r="I139" s="16"/>
      <c r="J139" s="27"/>
      <c r="K139" s="27"/>
      <c r="L139" s="35"/>
      <c r="M139" s="27"/>
      <c r="N139" s="14"/>
    </row>
    <row r="140" spans="1:14" ht="38.1" customHeight="1" x14ac:dyDescent="0.2">
      <c r="A140" s="12">
        <v>1</v>
      </c>
      <c r="B140" s="12" t="s">
        <v>98</v>
      </c>
      <c r="C140" s="20" t="s">
        <v>12</v>
      </c>
      <c r="D140" s="17" t="s">
        <v>6</v>
      </c>
      <c r="E140" s="21"/>
      <c r="F140" s="12"/>
      <c r="G140" s="22">
        <v>180</v>
      </c>
      <c r="H140" s="29">
        <v>289.70999999999998</v>
      </c>
      <c r="I140" s="30" t="s">
        <v>216</v>
      </c>
      <c r="J140" s="29">
        <v>100.24</v>
      </c>
      <c r="K140" s="28">
        <f t="shared" ref="K140:K143" si="46">J140/G140*100</f>
        <v>55.68888888888889</v>
      </c>
      <c r="L140" s="37">
        <v>4</v>
      </c>
      <c r="M140" s="29">
        <f t="shared" ref="M140:M143" si="47">H140/G140</f>
        <v>1.6094999999999999</v>
      </c>
      <c r="N140" s="19"/>
    </row>
    <row r="141" spans="1:14" ht="38.1" customHeight="1" x14ac:dyDescent="0.2">
      <c r="A141" s="12">
        <f>A140+1</f>
        <v>2</v>
      </c>
      <c r="B141" s="12" t="s">
        <v>99</v>
      </c>
      <c r="C141" s="20" t="s">
        <v>12</v>
      </c>
      <c r="D141" s="17" t="s">
        <v>6</v>
      </c>
      <c r="E141" s="21"/>
      <c r="F141" s="12"/>
      <c r="G141" s="22">
        <v>150</v>
      </c>
      <c r="H141" s="29">
        <v>289.52999999999997</v>
      </c>
      <c r="I141" s="31" t="s">
        <v>234</v>
      </c>
      <c r="J141" s="29">
        <v>104.69</v>
      </c>
      <c r="K141" s="28">
        <f t="shared" si="46"/>
        <v>69.793333333333322</v>
      </c>
      <c r="L141" s="37">
        <v>4</v>
      </c>
      <c r="M141" s="29">
        <f t="shared" si="47"/>
        <v>1.9301999999999999</v>
      </c>
      <c r="N141" s="19"/>
    </row>
    <row r="142" spans="1:14" ht="38.1" customHeight="1" x14ac:dyDescent="0.2">
      <c r="A142" s="12">
        <f t="shared" ref="A142:A145" si="48">A141+1</f>
        <v>3</v>
      </c>
      <c r="B142" s="12" t="s">
        <v>100</v>
      </c>
      <c r="C142" s="20" t="s">
        <v>12</v>
      </c>
      <c r="D142" s="17" t="s">
        <v>6</v>
      </c>
      <c r="E142" s="21"/>
      <c r="F142" s="12"/>
      <c r="G142" s="22">
        <v>150</v>
      </c>
      <c r="H142" s="29">
        <v>288.58999999999997</v>
      </c>
      <c r="I142" s="31" t="s">
        <v>214</v>
      </c>
      <c r="J142" s="29">
        <v>104.69</v>
      </c>
      <c r="K142" s="28">
        <f t="shared" si="46"/>
        <v>69.793333333333322</v>
      </c>
      <c r="L142" s="37">
        <v>4</v>
      </c>
      <c r="M142" s="29">
        <f t="shared" si="47"/>
        <v>1.9239333333333333</v>
      </c>
      <c r="N142" s="19"/>
    </row>
    <row r="143" spans="1:14" ht="38.1" customHeight="1" x14ac:dyDescent="0.2">
      <c r="A143" s="12">
        <f t="shared" si="48"/>
        <v>4</v>
      </c>
      <c r="B143" s="12" t="s">
        <v>101</v>
      </c>
      <c r="C143" s="20" t="s">
        <v>12</v>
      </c>
      <c r="D143" s="17" t="s">
        <v>6</v>
      </c>
      <c r="E143" s="21"/>
      <c r="F143" s="12"/>
      <c r="G143" s="22">
        <v>150</v>
      </c>
      <c r="H143" s="29">
        <v>288.58999999999997</v>
      </c>
      <c r="I143" s="31" t="s">
        <v>217</v>
      </c>
      <c r="J143" s="29">
        <v>104.69</v>
      </c>
      <c r="K143" s="28">
        <f t="shared" si="46"/>
        <v>69.793333333333322</v>
      </c>
      <c r="L143" s="37">
        <v>4</v>
      </c>
      <c r="M143" s="29">
        <f t="shared" si="47"/>
        <v>1.9239333333333333</v>
      </c>
      <c r="N143" s="19"/>
    </row>
    <row r="144" spans="1:14" ht="38.1" customHeight="1" x14ac:dyDescent="0.2">
      <c r="A144" s="12">
        <f t="shared" si="48"/>
        <v>5</v>
      </c>
      <c r="B144" s="12" t="s">
        <v>329</v>
      </c>
      <c r="C144" s="20" t="s">
        <v>12</v>
      </c>
      <c r="D144" s="17" t="s">
        <v>6</v>
      </c>
      <c r="E144" s="21"/>
      <c r="F144" s="12"/>
      <c r="G144" s="22">
        <v>150</v>
      </c>
      <c r="H144" s="29">
        <v>289.52999999999997</v>
      </c>
      <c r="I144" s="31" t="s">
        <v>331</v>
      </c>
      <c r="J144" s="29">
        <v>104.69</v>
      </c>
      <c r="K144" s="28">
        <f t="shared" ref="K144:K145" si="49">J144/G144*100</f>
        <v>69.793333333333322</v>
      </c>
      <c r="L144" s="37">
        <v>4</v>
      </c>
      <c r="M144" s="29">
        <f t="shared" ref="M144:M145" si="50">H144/G144</f>
        <v>1.9301999999999999</v>
      </c>
      <c r="N144" s="19"/>
    </row>
    <row r="145" spans="1:14" ht="38.1" customHeight="1" x14ac:dyDescent="0.2">
      <c r="A145" s="12">
        <f t="shared" si="48"/>
        <v>6</v>
      </c>
      <c r="B145" s="12" t="s">
        <v>330</v>
      </c>
      <c r="C145" s="20" t="s">
        <v>12</v>
      </c>
      <c r="D145" s="17" t="s">
        <v>6</v>
      </c>
      <c r="E145" s="21"/>
      <c r="F145" s="12"/>
      <c r="G145" s="22">
        <v>180</v>
      </c>
      <c r="H145" s="29">
        <v>289.71000000000004</v>
      </c>
      <c r="I145" s="31" t="s">
        <v>332</v>
      </c>
      <c r="J145" s="29">
        <v>100.24</v>
      </c>
      <c r="K145" s="28">
        <f t="shared" si="49"/>
        <v>55.68888888888889</v>
      </c>
      <c r="L145" s="37">
        <v>4</v>
      </c>
      <c r="M145" s="29">
        <f t="shared" si="50"/>
        <v>1.6095000000000002</v>
      </c>
      <c r="N145" s="19"/>
    </row>
    <row r="146" spans="1:14" ht="38.1" customHeight="1" x14ac:dyDescent="0.2">
      <c r="A146" s="14" t="s">
        <v>333</v>
      </c>
      <c r="B146" s="14">
        <f>COUNT((A147:A155))</f>
        <v>9</v>
      </c>
      <c r="C146" s="15"/>
      <c r="D146" s="14"/>
      <c r="E146" s="14"/>
      <c r="F146" s="14"/>
      <c r="G146" s="16">
        <f>SUBTOTAL(9,G147:G155)</f>
        <v>1290</v>
      </c>
      <c r="H146" s="16">
        <f>SUBTOTAL(9,H147:H155)</f>
        <v>2439.25</v>
      </c>
      <c r="I146" s="16"/>
      <c r="J146" s="27"/>
      <c r="K146" s="27"/>
      <c r="L146" s="35"/>
      <c r="M146" s="27"/>
      <c r="N146" s="14"/>
    </row>
    <row r="147" spans="1:14" ht="38.1" customHeight="1" x14ac:dyDescent="0.2">
      <c r="A147" s="12">
        <v>1</v>
      </c>
      <c r="B147" s="12" t="s">
        <v>102</v>
      </c>
      <c r="C147" s="20" t="s">
        <v>12</v>
      </c>
      <c r="D147" s="17" t="s">
        <v>6</v>
      </c>
      <c r="E147" s="21"/>
      <c r="F147" s="12"/>
      <c r="G147" s="22">
        <v>160</v>
      </c>
      <c r="H147" s="29">
        <v>258.20999999999998</v>
      </c>
      <c r="I147" s="31" t="s">
        <v>230</v>
      </c>
      <c r="J147" s="29">
        <v>87.05</v>
      </c>
      <c r="K147" s="28">
        <f t="shared" ref="K147:K155" si="51">J147/G147*100</f>
        <v>54.40625</v>
      </c>
      <c r="L147" s="37">
        <v>4</v>
      </c>
      <c r="M147" s="29">
        <f t="shared" ref="M147:M155" si="52">H147/G147</f>
        <v>1.6138124999999999</v>
      </c>
      <c r="N147" s="19"/>
    </row>
    <row r="148" spans="1:14" ht="38.1" customHeight="1" x14ac:dyDescent="0.2">
      <c r="A148" s="12">
        <f>A147+1</f>
        <v>2</v>
      </c>
      <c r="B148" s="12" t="s">
        <v>103</v>
      </c>
      <c r="C148" s="20" t="s">
        <v>12</v>
      </c>
      <c r="D148" s="17" t="s">
        <v>6</v>
      </c>
      <c r="E148" s="21"/>
      <c r="F148" s="12"/>
      <c r="G148" s="22">
        <v>130</v>
      </c>
      <c r="H148" s="29">
        <v>276.36</v>
      </c>
      <c r="I148" s="31" t="s">
        <v>220</v>
      </c>
      <c r="J148" s="29">
        <v>92.13</v>
      </c>
      <c r="K148" s="28">
        <f t="shared" si="51"/>
        <v>70.869230769230768</v>
      </c>
      <c r="L148" s="37">
        <v>4</v>
      </c>
      <c r="M148" s="29">
        <f t="shared" si="52"/>
        <v>2.1258461538461542</v>
      </c>
      <c r="N148" s="19"/>
    </row>
    <row r="149" spans="1:14" ht="38.1" customHeight="1" x14ac:dyDescent="0.2">
      <c r="A149" s="12">
        <f t="shared" ref="A149:A155" si="53">A148+1</f>
        <v>3</v>
      </c>
      <c r="B149" s="12" t="s">
        <v>104</v>
      </c>
      <c r="C149" s="20" t="s">
        <v>12</v>
      </c>
      <c r="D149" s="17" t="s">
        <v>6</v>
      </c>
      <c r="E149" s="21"/>
      <c r="F149" s="12"/>
      <c r="G149" s="22">
        <v>130</v>
      </c>
      <c r="H149" s="29">
        <v>276.36</v>
      </c>
      <c r="I149" s="31" t="s">
        <v>219</v>
      </c>
      <c r="J149" s="29">
        <v>92.13</v>
      </c>
      <c r="K149" s="28">
        <f t="shared" si="51"/>
        <v>70.869230769230768</v>
      </c>
      <c r="L149" s="37">
        <v>4</v>
      </c>
      <c r="M149" s="29">
        <f t="shared" si="52"/>
        <v>2.1258461538461542</v>
      </c>
      <c r="N149" s="19"/>
    </row>
    <row r="150" spans="1:14" ht="38.1" customHeight="1" x14ac:dyDescent="0.2">
      <c r="A150" s="12">
        <f t="shared" si="53"/>
        <v>4</v>
      </c>
      <c r="B150" s="12" t="s">
        <v>105</v>
      </c>
      <c r="C150" s="20" t="s">
        <v>12</v>
      </c>
      <c r="D150" s="17" t="s">
        <v>6</v>
      </c>
      <c r="E150" s="21"/>
      <c r="F150" s="12"/>
      <c r="G150" s="22">
        <v>130</v>
      </c>
      <c r="H150" s="29">
        <v>276.36</v>
      </c>
      <c r="I150" s="31" t="s">
        <v>220</v>
      </c>
      <c r="J150" s="29">
        <v>92.13</v>
      </c>
      <c r="K150" s="28">
        <f t="shared" si="51"/>
        <v>70.869230769230768</v>
      </c>
      <c r="L150" s="37">
        <v>4</v>
      </c>
      <c r="M150" s="29">
        <f t="shared" si="52"/>
        <v>2.1258461538461542</v>
      </c>
      <c r="N150" s="19"/>
    </row>
    <row r="151" spans="1:14" ht="38.1" customHeight="1" x14ac:dyDescent="0.2">
      <c r="A151" s="12">
        <f t="shared" si="53"/>
        <v>5</v>
      </c>
      <c r="B151" s="12" t="s">
        <v>106</v>
      </c>
      <c r="C151" s="20" t="s">
        <v>12</v>
      </c>
      <c r="D151" s="17" t="s">
        <v>6</v>
      </c>
      <c r="E151" s="21"/>
      <c r="F151" s="12"/>
      <c r="G151" s="22">
        <v>160</v>
      </c>
      <c r="H151" s="29">
        <v>282.82</v>
      </c>
      <c r="I151" s="31" t="s">
        <v>235</v>
      </c>
      <c r="J151" s="29">
        <v>94.58</v>
      </c>
      <c r="K151" s="28">
        <f t="shared" si="51"/>
        <v>59.112500000000004</v>
      </c>
      <c r="L151" s="37">
        <v>4</v>
      </c>
      <c r="M151" s="29">
        <f t="shared" si="52"/>
        <v>1.767625</v>
      </c>
      <c r="N151" s="19"/>
    </row>
    <row r="152" spans="1:14" ht="38.1" customHeight="1" x14ac:dyDescent="0.2">
      <c r="A152" s="12">
        <f t="shared" si="53"/>
        <v>6</v>
      </c>
      <c r="B152" s="12" t="s">
        <v>107</v>
      </c>
      <c r="C152" s="20" t="s">
        <v>12</v>
      </c>
      <c r="D152" s="17" t="s">
        <v>6</v>
      </c>
      <c r="E152" s="21"/>
      <c r="F152" s="12"/>
      <c r="G152" s="22">
        <v>160</v>
      </c>
      <c r="H152" s="29">
        <v>258.20999999999998</v>
      </c>
      <c r="I152" s="31" t="s">
        <v>229</v>
      </c>
      <c r="J152" s="29">
        <v>87.05</v>
      </c>
      <c r="K152" s="28">
        <f t="shared" si="51"/>
        <v>54.40625</v>
      </c>
      <c r="L152" s="37">
        <v>4</v>
      </c>
      <c r="M152" s="29">
        <f t="shared" si="52"/>
        <v>1.6138124999999999</v>
      </c>
      <c r="N152" s="19"/>
    </row>
    <row r="153" spans="1:14" ht="38.1" customHeight="1" x14ac:dyDescent="0.2">
      <c r="A153" s="12">
        <f t="shared" si="53"/>
        <v>7</v>
      </c>
      <c r="B153" s="12" t="s">
        <v>108</v>
      </c>
      <c r="C153" s="20" t="s">
        <v>12</v>
      </c>
      <c r="D153" s="17" t="s">
        <v>6</v>
      </c>
      <c r="E153" s="21"/>
      <c r="F153" s="12"/>
      <c r="G153" s="22">
        <v>130</v>
      </c>
      <c r="H153" s="29">
        <v>276.36</v>
      </c>
      <c r="I153" s="31" t="s">
        <v>220</v>
      </c>
      <c r="J153" s="29">
        <v>92.13</v>
      </c>
      <c r="K153" s="28">
        <f t="shared" si="51"/>
        <v>70.869230769230768</v>
      </c>
      <c r="L153" s="37">
        <v>4</v>
      </c>
      <c r="M153" s="29">
        <f t="shared" si="52"/>
        <v>2.1258461538461542</v>
      </c>
      <c r="N153" s="19"/>
    </row>
    <row r="154" spans="1:14" ht="38.1" customHeight="1" x14ac:dyDescent="0.2">
      <c r="A154" s="12">
        <f t="shared" si="53"/>
        <v>8</v>
      </c>
      <c r="B154" s="12" t="s">
        <v>109</v>
      </c>
      <c r="C154" s="20" t="s">
        <v>12</v>
      </c>
      <c r="D154" s="17" t="s">
        <v>6</v>
      </c>
      <c r="E154" s="21"/>
      <c r="F154" s="12"/>
      <c r="G154" s="22">
        <v>130</v>
      </c>
      <c r="H154" s="29">
        <v>276.36</v>
      </c>
      <c r="I154" s="31" t="s">
        <v>219</v>
      </c>
      <c r="J154" s="29">
        <v>92.13</v>
      </c>
      <c r="K154" s="28">
        <f t="shared" si="51"/>
        <v>70.869230769230768</v>
      </c>
      <c r="L154" s="37">
        <v>4</v>
      </c>
      <c r="M154" s="29">
        <f t="shared" si="52"/>
        <v>2.1258461538461542</v>
      </c>
      <c r="N154" s="19"/>
    </row>
    <row r="155" spans="1:14" ht="38.1" customHeight="1" x14ac:dyDescent="0.2">
      <c r="A155" s="12">
        <f t="shared" si="53"/>
        <v>9</v>
      </c>
      <c r="B155" s="12" t="s">
        <v>110</v>
      </c>
      <c r="C155" s="20" t="s">
        <v>12</v>
      </c>
      <c r="D155" s="17" t="s">
        <v>6</v>
      </c>
      <c r="E155" s="21"/>
      <c r="F155" s="12"/>
      <c r="G155" s="22">
        <v>160</v>
      </c>
      <c r="H155" s="29">
        <v>258.20999999999998</v>
      </c>
      <c r="I155" s="31" t="s">
        <v>213</v>
      </c>
      <c r="J155" s="29">
        <v>87.05</v>
      </c>
      <c r="K155" s="28">
        <f t="shared" si="51"/>
        <v>54.40625</v>
      </c>
      <c r="L155" s="37">
        <v>4</v>
      </c>
      <c r="M155" s="29">
        <f t="shared" si="52"/>
        <v>1.6138124999999999</v>
      </c>
      <c r="N155" s="19"/>
    </row>
    <row r="156" spans="1:14" ht="38.1" customHeight="1" x14ac:dyDescent="0.2">
      <c r="A156" s="14" t="s">
        <v>345</v>
      </c>
      <c r="B156" s="14">
        <f>COUNT((A157:A167))</f>
        <v>11</v>
      </c>
      <c r="C156" s="15"/>
      <c r="D156" s="14"/>
      <c r="E156" s="14"/>
      <c r="F156" s="14"/>
      <c r="G156" s="16">
        <f>SUBTOTAL(9,G157:G167)</f>
        <v>1550</v>
      </c>
      <c r="H156" s="16">
        <f>SUBTOTAL(9,H157:H167)</f>
        <v>2991.9700000000007</v>
      </c>
      <c r="I156" s="16"/>
      <c r="J156" s="27"/>
      <c r="K156" s="27"/>
      <c r="L156" s="35"/>
      <c r="M156" s="27"/>
      <c r="N156" s="14"/>
    </row>
    <row r="157" spans="1:14" ht="38.1" customHeight="1" x14ac:dyDescent="0.2">
      <c r="A157" s="12">
        <v>1</v>
      </c>
      <c r="B157" s="12" t="s">
        <v>334</v>
      </c>
      <c r="C157" s="20" t="s">
        <v>12</v>
      </c>
      <c r="D157" s="17" t="s">
        <v>6</v>
      </c>
      <c r="E157" s="21"/>
      <c r="F157" s="12"/>
      <c r="G157" s="22">
        <v>160</v>
      </c>
      <c r="H157" s="29">
        <v>258.20999999999998</v>
      </c>
      <c r="I157" s="31" t="s">
        <v>229</v>
      </c>
      <c r="J157" s="29">
        <v>87.05</v>
      </c>
      <c r="K157" s="28">
        <f>J157/G157*100</f>
        <v>54.40625</v>
      </c>
      <c r="L157" s="37">
        <v>4</v>
      </c>
      <c r="M157" s="29">
        <f t="shared" ref="M157" si="54">H157/G157</f>
        <v>1.6138124999999999</v>
      </c>
      <c r="N157" s="19"/>
    </row>
    <row r="158" spans="1:14" ht="38.1" customHeight="1" x14ac:dyDescent="0.2">
      <c r="A158" s="12">
        <f>A157+1</f>
        <v>2</v>
      </c>
      <c r="B158" s="12" t="s">
        <v>335</v>
      </c>
      <c r="C158" s="20" t="s">
        <v>12</v>
      </c>
      <c r="D158" s="17" t="s">
        <v>6</v>
      </c>
      <c r="E158" s="21"/>
      <c r="F158" s="12"/>
      <c r="G158" s="22">
        <v>130</v>
      </c>
      <c r="H158" s="29">
        <v>276.36</v>
      </c>
      <c r="I158" s="31" t="s">
        <v>289</v>
      </c>
      <c r="J158" s="29">
        <v>92.13</v>
      </c>
      <c r="K158" s="28">
        <f t="shared" ref="K158:K167" si="55">J158/G158*100</f>
        <v>70.869230769230768</v>
      </c>
      <c r="L158" s="37">
        <v>4</v>
      </c>
      <c r="M158" s="29">
        <f t="shared" ref="M158:M167" si="56">H158/G158</f>
        <v>2.1258461538461542</v>
      </c>
      <c r="N158" s="19"/>
    </row>
    <row r="159" spans="1:14" ht="38.1" customHeight="1" x14ac:dyDescent="0.2">
      <c r="A159" s="12">
        <f t="shared" ref="A159:A167" si="57">A158+1</f>
        <v>3</v>
      </c>
      <c r="B159" s="12" t="s">
        <v>336</v>
      </c>
      <c r="C159" s="20" t="s">
        <v>12</v>
      </c>
      <c r="D159" s="17" t="s">
        <v>6</v>
      </c>
      <c r="E159" s="21"/>
      <c r="F159" s="12"/>
      <c r="G159" s="22">
        <v>130</v>
      </c>
      <c r="H159" s="29">
        <v>276.36</v>
      </c>
      <c r="I159" s="31" t="s">
        <v>288</v>
      </c>
      <c r="J159" s="29">
        <v>92.13</v>
      </c>
      <c r="K159" s="28">
        <f t="shared" si="55"/>
        <v>70.869230769230768</v>
      </c>
      <c r="L159" s="37">
        <v>4</v>
      </c>
      <c r="M159" s="29">
        <f t="shared" si="56"/>
        <v>2.1258461538461542</v>
      </c>
      <c r="N159" s="19"/>
    </row>
    <row r="160" spans="1:14" ht="38.1" customHeight="1" x14ac:dyDescent="0.2">
      <c r="A160" s="12">
        <f t="shared" si="57"/>
        <v>4</v>
      </c>
      <c r="B160" s="12" t="s">
        <v>337</v>
      </c>
      <c r="C160" s="20" t="s">
        <v>12</v>
      </c>
      <c r="D160" s="17" t="s">
        <v>6</v>
      </c>
      <c r="E160" s="21"/>
      <c r="F160" s="12"/>
      <c r="G160" s="22">
        <v>130</v>
      </c>
      <c r="H160" s="29">
        <v>276.36</v>
      </c>
      <c r="I160" s="31" t="s">
        <v>289</v>
      </c>
      <c r="J160" s="29">
        <v>92.13</v>
      </c>
      <c r="K160" s="28">
        <f t="shared" si="55"/>
        <v>70.869230769230768</v>
      </c>
      <c r="L160" s="37">
        <v>4</v>
      </c>
      <c r="M160" s="29">
        <f t="shared" si="56"/>
        <v>2.1258461538461542</v>
      </c>
      <c r="N160" s="19"/>
    </row>
    <row r="161" spans="1:14" ht="38.1" customHeight="1" x14ac:dyDescent="0.2">
      <c r="A161" s="12">
        <f t="shared" si="57"/>
        <v>5</v>
      </c>
      <c r="B161" s="12" t="s">
        <v>338</v>
      </c>
      <c r="C161" s="20" t="s">
        <v>12</v>
      </c>
      <c r="D161" s="17" t="s">
        <v>6</v>
      </c>
      <c r="E161" s="21"/>
      <c r="F161" s="12"/>
      <c r="G161" s="22">
        <v>130</v>
      </c>
      <c r="H161" s="29">
        <v>276.36</v>
      </c>
      <c r="I161" s="31" t="s">
        <v>288</v>
      </c>
      <c r="J161" s="29">
        <v>92.13</v>
      </c>
      <c r="K161" s="28">
        <f t="shared" si="55"/>
        <v>70.869230769230768</v>
      </c>
      <c r="L161" s="37">
        <v>4</v>
      </c>
      <c r="M161" s="29">
        <f t="shared" si="56"/>
        <v>2.1258461538461542</v>
      </c>
      <c r="N161" s="19"/>
    </row>
    <row r="162" spans="1:14" ht="38.1" customHeight="1" x14ac:dyDescent="0.2">
      <c r="A162" s="12">
        <f t="shared" si="57"/>
        <v>6</v>
      </c>
      <c r="B162" s="12" t="s">
        <v>111</v>
      </c>
      <c r="C162" s="20" t="s">
        <v>12</v>
      </c>
      <c r="D162" s="17" t="s">
        <v>6</v>
      </c>
      <c r="E162" s="21"/>
      <c r="F162" s="12"/>
      <c r="G162" s="22">
        <v>160</v>
      </c>
      <c r="H162" s="29">
        <v>258.20999999999998</v>
      </c>
      <c r="I162" s="31" t="s">
        <v>213</v>
      </c>
      <c r="J162" s="29">
        <v>87.05</v>
      </c>
      <c r="K162" s="28">
        <f t="shared" si="55"/>
        <v>54.40625</v>
      </c>
      <c r="L162" s="37">
        <v>4</v>
      </c>
      <c r="M162" s="29">
        <f t="shared" si="56"/>
        <v>1.6138124999999999</v>
      </c>
      <c r="N162" s="19"/>
    </row>
    <row r="163" spans="1:14" ht="38.1" customHeight="1" x14ac:dyDescent="0.2">
      <c r="A163" s="12">
        <f t="shared" si="57"/>
        <v>7</v>
      </c>
      <c r="B163" s="12" t="s">
        <v>339</v>
      </c>
      <c r="C163" s="20" t="s">
        <v>12</v>
      </c>
      <c r="D163" s="17" t="s">
        <v>6</v>
      </c>
      <c r="E163" s="21"/>
      <c r="F163" s="12"/>
      <c r="G163" s="22">
        <v>160</v>
      </c>
      <c r="H163" s="29">
        <v>282.82000000000005</v>
      </c>
      <c r="I163" s="31" t="s">
        <v>344</v>
      </c>
      <c r="J163" s="29">
        <v>94.58</v>
      </c>
      <c r="K163" s="28">
        <f t="shared" si="55"/>
        <v>59.112500000000004</v>
      </c>
      <c r="L163" s="37">
        <v>4</v>
      </c>
      <c r="M163" s="29">
        <f t="shared" si="56"/>
        <v>1.7676250000000002</v>
      </c>
      <c r="N163" s="19"/>
    </row>
    <row r="164" spans="1:14" ht="38.1" customHeight="1" x14ac:dyDescent="0.2">
      <c r="A164" s="12">
        <f t="shared" si="57"/>
        <v>8</v>
      </c>
      <c r="B164" s="12" t="s">
        <v>340</v>
      </c>
      <c r="C164" s="20" t="s">
        <v>12</v>
      </c>
      <c r="D164" s="17" t="s">
        <v>6</v>
      </c>
      <c r="E164" s="21"/>
      <c r="F164" s="12"/>
      <c r="G164" s="22">
        <v>130</v>
      </c>
      <c r="H164" s="29">
        <v>276.36</v>
      </c>
      <c r="I164" s="31" t="s">
        <v>288</v>
      </c>
      <c r="J164" s="29">
        <v>92.13</v>
      </c>
      <c r="K164" s="28">
        <f t="shared" si="55"/>
        <v>70.869230769230768</v>
      </c>
      <c r="L164" s="37">
        <v>4</v>
      </c>
      <c r="M164" s="29">
        <f t="shared" si="56"/>
        <v>2.1258461538461542</v>
      </c>
      <c r="N164" s="19"/>
    </row>
    <row r="165" spans="1:14" ht="38.1" customHeight="1" x14ac:dyDescent="0.2">
      <c r="A165" s="12">
        <f t="shared" si="57"/>
        <v>9</v>
      </c>
      <c r="B165" s="12" t="s">
        <v>341</v>
      </c>
      <c r="C165" s="20" t="s">
        <v>12</v>
      </c>
      <c r="D165" s="17" t="s">
        <v>6</v>
      </c>
      <c r="E165" s="21"/>
      <c r="F165" s="12"/>
      <c r="G165" s="22">
        <v>130</v>
      </c>
      <c r="H165" s="29">
        <v>276.36</v>
      </c>
      <c r="I165" s="31" t="s">
        <v>289</v>
      </c>
      <c r="J165" s="29">
        <v>92.13</v>
      </c>
      <c r="K165" s="28">
        <f t="shared" si="55"/>
        <v>70.869230769230768</v>
      </c>
      <c r="L165" s="37">
        <v>4</v>
      </c>
      <c r="M165" s="29">
        <f t="shared" si="56"/>
        <v>2.1258461538461542</v>
      </c>
      <c r="N165" s="19"/>
    </row>
    <row r="166" spans="1:14" ht="38.1" customHeight="1" x14ac:dyDescent="0.2">
      <c r="A166" s="12">
        <f t="shared" si="57"/>
        <v>10</v>
      </c>
      <c r="B166" s="12" t="s">
        <v>342</v>
      </c>
      <c r="C166" s="20" t="s">
        <v>12</v>
      </c>
      <c r="D166" s="17" t="s">
        <v>6</v>
      </c>
      <c r="E166" s="21"/>
      <c r="F166" s="12"/>
      <c r="G166" s="22">
        <v>130</v>
      </c>
      <c r="H166" s="29">
        <v>276.36</v>
      </c>
      <c r="I166" s="31" t="s">
        <v>288</v>
      </c>
      <c r="J166" s="29">
        <v>92.13</v>
      </c>
      <c r="K166" s="28">
        <f t="shared" si="55"/>
        <v>70.869230769230768</v>
      </c>
      <c r="L166" s="37">
        <v>4</v>
      </c>
      <c r="M166" s="29">
        <f t="shared" si="56"/>
        <v>2.1258461538461542</v>
      </c>
      <c r="N166" s="19"/>
    </row>
    <row r="167" spans="1:14" ht="38.1" customHeight="1" x14ac:dyDescent="0.2">
      <c r="A167" s="12">
        <f t="shared" si="57"/>
        <v>11</v>
      </c>
      <c r="B167" s="12" t="s">
        <v>343</v>
      </c>
      <c r="C167" s="20" t="s">
        <v>12</v>
      </c>
      <c r="D167" s="17" t="s">
        <v>6</v>
      </c>
      <c r="E167" s="21"/>
      <c r="F167" s="12"/>
      <c r="G167" s="22">
        <v>160</v>
      </c>
      <c r="H167" s="29">
        <v>258.20999999999998</v>
      </c>
      <c r="I167" s="31" t="s">
        <v>221</v>
      </c>
      <c r="J167" s="29">
        <v>87.05</v>
      </c>
      <c r="K167" s="28">
        <f t="shared" si="55"/>
        <v>54.40625</v>
      </c>
      <c r="L167" s="37">
        <v>4</v>
      </c>
      <c r="M167" s="29">
        <f t="shared" si="56"/>
        <v>1.6138124999999999</v>
      </c>
      <c r="N167" s="19"/>
    </row>
    <row r="168" spans="1:14" ht="38.1" customHeight="1" x14ac:dyDescent="0.2">
      <c r="A168" s="14" t="s">
        <v>346</v>
      </c>
      <c r="B168" s="14">
        <f>COUNT((A169:A221))</f>
        <v>53</v>
      </c>
      <c r="C168" s="15"/>
      <c r="D168" s="14"/>
      <c r="E168" s="14"/>
      <c r="F168" s="14"/>
      <c r="G168" s="16">
        <f>SUBTOTAL(9,G169:G221)</f>
        <v>7174.51</v>
      </c>
      <c r="H168" s="16">
        <f>SUBTOTAL(9,H169:H221)</f>
        <v>14229.254000000001</v>
      </c>
      <c r="I168" s="16"/>
      <c r="J168" s="27"/>
      <c r="K168" s="27"/>
      <c r="L168" s="35"/>
      <c r="M168" s="27"/>
      <c r="N168" s="14"/>
    </row>
    <row r="169" spans="1:14" ht="38.1" customHeight="1" x14ac:dyDescent="0.2">
      <c r="A169" s="12">
        <v>1</v>
      </c>
      <c r="B169" s="12" t="s">
        <v>347</v>
      </c>
      <c r="C169" s="20" t="s">
        <v>12</v>
      </c>
      <c r="D169" s="17" t="s">
        <v>6</v>
      </c>
      <c r="E169" s="21"/>
      <c r="F169" s="12"/>
      <c r="G169" s="22">
        <v>150</v>
      </c>
      <c r="H169" s="29">
        <v>258.20999999999998</v>
      </c>
      <c r="I169" s="31" t="s">
        <v>221</v>
      </c>
      <c r="J169" s="29">
        <v>87.05</v>
      </c>
      <c r="K169" s="28">
        <f t="shared" ref="K169:K170" si="58">J169/G169*100</f>
        <v>58.033333333333339</v>
      </c>
      <c r="L169" s="37">
        <v>4</v>
      </c>
      <c r="M169" s="29">
        <f t="shared" ref="M169:M170" si="59">H169/G169</f>
        <v>1.7213999999999998</v>
      </c>
      <c r="N169" s="19"/>
    </row>
    <row r="170" spans="1:14" ht="38.1" customHeight="1" x14ac:dyDescent="0.2">
      <c r="A170" s="12">
        <f>A169+1</f>
        <v>2</v>
      </c>
      <c r="B170" s="12" t="s">
        <v>348</v>
      </c>
      <c r="C170" s="20" t="s">
        <v>12</v>
      </c>
      <c r="D170" s="17" t="s">
        <v>6</v>
      </c>
      <c r="E170" s="21"/>
      <c r="F170" s="12"/>
      <c r="G170" s="22">
        <v>130</v>
      </c>
      <c r="H170" s="29">
        <v>276.36</v>
      </c>
      <c r="I170" s="31" t="s">
        <v>288</v>
      </c>
      <c r="J170" s="29">
        <v>92.13</v>
      </c>
      <c r="K170" s="28">
        <f t="shared" si="58"/>
        <v>70.869230769230768</v>
      </c>
      <c r="L170" s="37">
        <v>4</v>
      </c>
      <c r="M170" s="29">
        <f t="shared" si="59"/>
        <v>2.1258461538461542</v>
      </c>
      <c r="N170" s="19"/>
    </row>
    <row r="171" spans="1:14" ht="38.1" customHeight="1" x14ac:dyDescent="0.2">
      <c r="A171" s="12">
        <f>A170+1</f>
        <v>3</v>
      </c>
      <c r="B171" s="12" t="s">
        <v>112</v>
      </c>
      <c r="C171" s="20" t="s">
        <v>12</v>
      </c>
      <c r="D171" s="17" t="s">
        <v>6</v>
      </c>
      <c r="E171" s="21"/>
      <c r="F171" s="12"/>
      <c r="G171" s="22">
        <v>130</v>
      </c>
      <c r="H171" s="29">
        <v>276.36</v>
      </c>
      <c r="I171" s="31" t="s">
        <v>220</v>
      </c>
      <c r="J171" s="29">
        <v>92.13</v>
      </c>
      <c r="K171" s="28">
        <f t="shared" ref="K171:K221" si="60">J171/G171*100</f>
        <v>70.869230769230768</v>
      </c>
      <c r="L171" s="37">
        <v>4</v>
      </c>
      <c r="M171" s="29">
        <f t="shared" ref="M171:M221" si="61">H171/G171</f>
        <v>2.1258461538461542</v>
      </c>
      <c r="N171" s="19"/>
    </row>
    <row r="172" spans="1:14" ht="38.1" customHeight="1" x14ac:dyDescent="0.2">
      <c r="A172" s="12">
        <f>A171+1</f>
        <v>4</v>
      </c>
      <c r="B172" s="12" t="s">
        <v>113</v>
      </c>
      <c r="C172" s="20" t="s">
        <v>12</v>
      </c>
      <c r="D172" s="17" t="s">
        <v>6</v>
      </c>
      <c r="E172" s="21"/>
      <c r="F172" s="12"/>
      <c r="G172" s="22">
        <v>130</v>
      </c>
      <c r="H172" s="29">
        <v>276.36</v>
      </c>
      <c r="I172" s="31" t="s">
        <v>219</v>
      </c>
      <c r="J172" s="29">
        <v>92.13</v>
      </c>
      <c r="K172" s="28">
        <f t="shared" si="60"/>
        <v>70.869230769230768</v>
      </c>
      <c r="L172" s="37">
        <v>4</v>
      </c>
      <c r="M172" s="29">
        <f t="shared" si="61"/>
        <v>2.1258461538461542</v>
      </c>
      <c r="N172" s="19"/>
    </row>
    <row r="173" spans="1:14" ht="38.1" customHeight="1" x14ac:dyDescent="0.2">
      <c r="A173" s="12">
        <f t="shared" ref="A173:A188" si="62">A172+1</f>
        <v>5</v>
      </c>
      <c r="B173" s="12" t="s">
        <v>114</v>
      </c>
      <c r="C173" s="20" t="s">
        <v>12</v>
      </c>
      <c r="D173" s="17" t="s">
        <v>6</v>
      </c>
      <c r="E173" s="21"/>
      <c r="F173" s="12"/>
      <c r="G173" s="22">
        <v>130</v>
      </c>
      <c r="H173" s="29">
        <v>276.36</v>
      </c>
      <c r="I173" s="31" t="s">
        <v>220</v>
      </c>
      <c r="J173" s="29">
        <v>92.13</v>
      </c>
      <c r="K173" s="28">
        <f t="shared" si="60"/>
        <v>70.869230769230768</v>
      </c>
      <c r="L173" s="37">
        <v>4</v>
      </c>
      <c r="M173" s="29">
        <f t="shared" si="61"/>
        <v>2.1258461538461542</v>
      </c>
      <c r="N173" s="19"/>
    </row>
    <row r="174" spans="1:14" ht="38.1" customHeight="1" x14ac:dyDescent="0.2">
      <c r="A174" s="12">
        <f t="shared" si="62"/>
        <v>6</v>
      </c>
      <c r="B174" s="12" t="s">
        <v>115</v>
      </c>
      <c r="C174" s="20" t="s">
        <v>12</v>
      </c>
      <c r="D174" s="17" t="s">
        <v>6</v>
      </c>
      <c r="E174" s="21"/>
      <c r="F174" s="12"/>
      <c r="G174" s="22">
        <v>130</v>
      </c>
      <c r="H174" s="29">
        <v>276.36</v>
      </c>
      <c r="I174" s="31" t="s">
        <v>219</v>
      </c>
      <c r="J174" s="29">
        <v>92.13</v>
      </c>
      <c r="K174" s="28">
        <f t="shared" si="60"/>
        <v>70.869230769230768</v>
      </c>
      <c r="L174" s="37">
        <v>4</v>
      </c>
      <c r="M174" s="29">
        <f t="shared" si="61"/>
        <v>2.1258461538461542</v>
      </c>
      <c r="N174" s="19"/>
    </row>
    <row r="175" spans="1:14" ht="38.1" customHeight="1" x14ac:dyDescent="0.2">
      <c r="A175" s="12">
        <f t="shared" si="62"/>
        <v>7</v>
      </c>
      <c r="B175" s="12" t="s">
        <v>116</v>
      </c>
      <c r="C175" s="20" t="s">
        <v>12</v>
      </c>
      <c r="D175" s="17" t="s">
        <v>6</v>
      </c>
      <c r="E175" s="21"/>
      <c r="F175" s="12"/>
      <c r="G175" s="22">
        <v>130</v>
      </c>
      <c r="H175" s="29">
        <v>276.36</v>
      </c>
      <c r="I175" s="31" t="s">
        <v>220</v>
      </c>
      <c r="J175" s="29">
        <v>92.13</v>
      </c>
      <c r="K175" s="28">
        <f t="shared" si="60"/>
        <v>70.869230769230768</v>
      </c>
      <c r="L175" s="37">
        <v>4</v>
      </c>
      <c r="M175" s="29">
        <f t="shared" si="61"/>
        <v>2.1258461538461542</v>
      </c>
      <c r="N175" s="19"/>
    </row>
    <row r="176" spans="1:14" ht="38.1" customHeight="1" x14ac:dyDescent="0.2">
      <c r="A176" s="12">
        <f t="shared" si="62"/>
        <v>8</v>
      </c>
      <c r="B176" s="12" t="s">
        <v>117</v>
      </c>
      <c r="C176" s="20" t="s">
        <v>12</v>
      </c>
      <c r="D176" s="17" t="s">
        <v>6</v>
      </c>
      <c r="E176" s="21"/>
      <c r="F176" s="12"/>
      <c r="G176" s="22">
        <v>150</v>
      </c>
      <c r="H176" s="29">
        <v>258.20999999999998</v>
      </c>
      <c r="I176" s="31" t="s">
        <v>230</v>
      </c>
      <c r="J176" s="29">
        <v>87.05</v>
      </c>
      <c r="K176" s="28">
        <f t="shared" si="60"/>
        <v>58.033333333333339</v>
      </c>
      <c r="L176" s="37">
        <v>4</v>
      </c>
      <c r="M176" s="29">
        <f t="shared" si="61"/>
        <v>1.7213999999999998</v>
      </c>
      <c r="N176" s="19"/>
    </row>
    <row r="177" spans="1:14" ht="38.1" customHeight="1" x14ac:dyDescent="0.2">
      <c r="A177" s="12">
        <f t="shared" si="62"/>
        <v>9</v>
      </c>
      <c r="B177" s="12" t="s">
        <v>118</v>
      </c>
      <c r="C177" s="20" t="s">
        <v>12</v>
      </c>
      <c r="D177" s="17" t="s">
        <v>6</v>
      </c>
      <c r="E177" s="21"/>
      <c r="F177" s="12"/>
      <c r="G177" s="22">
        <v>150</v>
      </c>
      <c r="H177" s="29">
        <v>263.84300000000002</v>
      </c>
      <c r="I177" s="31" t="s">
        <v>236</v>
      </c>
      <c r="J177" s="29">
        <v>91.83</v>
      </c>
      <c r="K177" s="28">
        <f t="shared" si="60"/>
        <v>61.22</v>
      </c>
      <c r="L177" s="37">
        <v>4</v>
      </c>
      <c r="M177" s="29">
        <f t="shared" si="61"/>
        <v>1.7589533333333334</v>
      </c>
      <c r="N177" s="19"/>
    </row>
    <row r="178" spans="1:14" ht="38.1" customHeight="1" x14ac:dyDescent="0.2">
      <c r="A178" s="12">
        <f t="shared" si="62"/>
        <v>10</v>
      </c>
      <c r="B178" s="12" t="s">
        <v>119</v>
      </c>
      <c r="C178" s="20" t="s">
        <v>12</v>
      </c>
      <c r="D178" s="17" t="s">
        <v>6</v>
      </c>
      <c r="E178" s="21"/>
      <c r="F178" s="12"/>
      <c r="G178" s="22">
        <v>130</v>
      </c>
      <c r="H178" s="29">
        <v>254.68599999999998</v>
      </c>
      <c r="I178" s="31" t="s">
        <v>237</v>
      </c>
      <c r="J178" s="29">
        <v>85.77</v>
      </c>
      <c r="K178" s="28">
        <f t="shared" si="60"/>
        <v>65.976923076923072</v>
      </c>
      <c r="L178" s="37">
        <v>4</v>
      </c>
      <c r="M178" s="29">
        <f t="shared" si="61"/>
        <v>1.9591230769230767</v>
      </c>
      <c r="N178" s="19"/>
    </row>
    <row r="179" spans="1:14" ht="38.1" customHeight="1" x14ac:dyDescent="0.2">
      <c r="A179" s="12">
        <f t="shared" si="62"/>
        <v>11</v>
      </c>
      <c r="B179" s="12" t="s">
        <v>120</v>
      </c>
      <c r="C179" s="20" t="s">
        <v>12</v>
      </c>
      <c r="D179" s="17" t="s">
        <v>6</v>
      </c>
      <c r="E179" s="21"/>
      <c r="F179" s="12"/>
      <c r="G179" s="22">
        <v>130</v>
      </c>
      <c r="H179" s="29">
        <v>254.68599999999998</v>
      </c>
      <c r="I179" s="31" t="s">
        <v>238</v>
      </c>
      <c r="J179" s="29">
        <v>85.77</v>
      </c>
      <c r="K179" s="28">
        <f t="shared" si="60"/>
        <v>65.976923076923072</v>
      </c>
      <c r="L179" s="37">
        <v>4</v>
      </c>
      <c r="M179" s="29">
        <f t="shared" si="61"/>
        <v>1.9591230769230767</v>
      </c>
      <c r="N179" s="19"/>
    </row>
    <row r="180" spans="1:14" ht="38.1" customHeight="1" x14ac:dyDescent="0.2">
      <c r="A180" s="12">
        <f t="shared" si="62"/>
        <v>12</v>
      </c>
      <c r="B180" s="12" t="s">
        <v>349</v>
      </c>
      <c r="C180" s="20" t="s">
        <v>12</v>
      </c>
      <c r="D180" s="17" t="s">
        <v>6</v>
      </c>
      <c r="E180" s="21"/>
      <c r="F180" s="12"/>
      <c r="G180" s="22">
        <v>130</v>
      </c>
      <c r="H180" s="29">
        <v>254.68599999999998</v>
      </c>
      <c r="I180" s="31" t="s">
        <v>352</v>
      </c>
      <c r="J180" s="29">
        <v>85.77</v>
      </c>
      <c r="K180" s="28">
        <f t="shared" ref="K180:K182" si="63">J180/G180*100</f>
        <v>65.976923076923072</v>
      </c>
      <c r="L180" s="37">
        <v>4</v>
      </c>
      <c r="M180" s="29">
        <f t="shared" ref="M180:M182" si="64">H180/G180</f>
        <v>1.9591230769230767</v>
      </c>
      <c r="N180" s="19"/>
    </row>
    <row r="181" spans="1:14" ht="38.1" customHeight="1" x14ac:dyDescent="0.2">
      <c r="A181" s="12">
        <f t="shared" si="62"/>
        <v>13</v>
      </c>
      <c r="B181" s="12" t="s">
        <v>350</v>
      </c>
      <c r="C181" s="20" t="s">
        <v>12</v>
      </c>
      <c r="D181" s="17" t="s">
        <v>6</v>
      </c>
      <c r="E181" s="21"/>
      <c r="F181" s="12"/>
      <c r="G181" s="22">
        <v>130</v>
      </c>
      <c r="H181" s="29">
        <v>254.68599999999998</v>
      </c>
      <c r="I181" s="31" t="s">
        <v>353</v>
      </c>
      <c r="J181" s="29">
        <v>85.77</v>
      </c>
      <c r="K181" s="28">
        <f t="shared" si="63"/>
        <v>65.976923076923072</v>
      </c>
      <c r="L181" s="37">
        <v>4</v>
      </c>
      <c r="M181" s="29">
        <f t="shared" si="64"/>
        <v>1.9591230769230767</v>
      </c>
      <c r="N181" s="19"/>
    </row>
    <row r="182" spans="1:14" ht="38.1" customHeight="1" x14ac:dyDescent="0.2">
      <c r="A182" s="12">
        <f t="shared" si="62"/>
        <v>14</v>
      </c>
      <c r="B182" s="12" t="s">
        <v>351</v>
      </c>
      <c r="C182" s="20" t="s">
        <v>12</v>
      </c>
      <c r="D182" s="17" t="s">
        <v>6</v>
      </c>
      <c r="E182" s="21"/>
      <c r="F182" s="12"/>
      <c r="G182" s="22">
        <v>130</v>
      </c>
      <c r="H182" s="29">
        <v>254.68599999999998</v>
      </c>
      <c r="I182" s="31" t="s">
        <v>352</v>
      </c>
      <c r="J182" s="29">
        <v>85.77</v>
      </c>
      <c r="K182" s="28">
        <f t="shared" si="63"/>
        <v>65.976923076923072</v>
      </c>
      <c r="L182" s="37">
        <v>4</v>
      </c>
      <c r="M182" s="29">
        <f t="shared" si="64"/>
        <v>1.9591230769230767</v>
      </c>
      <c r="N182" s="19"/>
    </row>
    <row r="183" spans="1:14" ht="38.1" customHeight="1" x14ac:dyDescent="0.2">
      <c r="A183" s="12">
        <f t="shared" si="62"/>
        <v>15</v>
      </c>
      <c r="B183" s="12" t="s">
        <v>121</v>
      </c>
      <c r="C183" s="20" t="s">
        <v>12</v>
      </c>
      <c r="D183" s="17" t="s">
        <v>6</v>
      </c>
      <c r="E183" s="21"/>
      <c r="F183" s="12"/>
      <c r="G183" s="22">
        <v>130</v>
      </c>
      <c r="H183" s="29">
        <v>254.68599999999998</v>
      </c>
      <c r="I183" s="31" t="s">
        <v>237</v>
      </c>
      <c r="J183" s="29">
        <v>85.77</v>
      </c>
      <c r="K183" s="28">
        <f t="shared" si="60"/>
        <v>65.976923076923072</v>
      </c>
      <c r="L183" s="37">
        <v>4</v>
      </c>
      <c r="M183" s="29">
        <f t="shared" si="61"/>
        <v>1.9591230769230767</v>
      </c>
      <c r="N183" s="19"/>
    </row>
    <row r="184" spans="1:14" ht="38.1" customHeight="1" x14ac:dyDescent="0.2">
      <c r="A184" s="12">
        <f t="shared" si="62"/>
        <v>16</v>
      </c>
      <c r="B184" s="12" t="s">
        <v>122</v>
      </c>
      <c r="C184" s="20" t="s">
        <v>12</v>
      </c>
      <c r="D184" s="17" t="s">
        <v>6</v>
      </c>
      <c r="E184" s="21"/>
      <c r="F184" s="12"/>
      <c r="G184" s="22">
        <v>150</v>
      </c>
      <c r="H184" s="29">
        <v>263.84300000000002</v>
      </c>
      <c r="I184" s="31" t="s">
        <v>239</v>
      </c>
      <c r="J184" s="29">
        <v>91.83</v>
      </c>
      <c r="K184" s="28">
        <f t="shared" si="60"/>
        <v>61.22</v>
      </c>
      <c r="L184" s="37">
        <v>4</v>
      </c>
      <c r="M184" s="29">
        <f t="shared" si="61"/>
        <v>1.7589533333333334</v>
      </c>
      <c r="N184" s="19"/>
    </row>
    <row r="185" spans="1:14" ht="38.1" customHeight="1" x14ac:dyDescent="0.2">
      <c r="A185" s="12">
        <f t="shared" si="62"/>
        <v>17</v>
      </c>
      <c r="B185" s="12" t="s">
        <v>123</v>
      </c>
      <c r="C185" s="20" t="s">
        <v>12</v>
      </c>
      <c r="D185" s="17" t="s">
        <v>6</v>
      </c>
      <c r="E185" s="21"/>
      <c r="F185" s="12"/>
      <c r="G185" s="22">
        <v>150</v>
      </c>
      <c r="H185" s="29">
        <v>282.82000000000005</v>
      </c>
      <c r="I185" s="31" t="s">
        <v>235</v>
      </c>
      <c r="J185" s="29">
        <v>94.58</v>
      </c>
      <c r="K185" s="28">
        <f t="shared" si="60"/>
        <v>63.053333333333327</v>
      </c>
      <c r="L185" s="37">
        <v>4</v>
      </c>
      <c r="M185" s="29">
        <f t="shared" si="61"/>
        <v>1.8854666666666671</v>
      </c>
      <c r="N185" s="19"/>
    </row>
    <row r="186" spans="1:14" ht="38.1" customHeight="1" x14ac:dyDescent="0.2">
      <c r="A186" s="12">
        <f t="shared" si="62"/>
        <v>18</v>
      </c>
      <c r="B186" s="12" t="s">
        <v>124</v>
      </c>
      <c r="C186" s="20" t="s">
        <v>12</v>
      </c>
      <c r="D186" s="17" t="s">
        <v>6</v>
      </c>
      <c r="E186" s="21"/>
      <c r="F186" s="12"/>
      <c r="G186" s="22">
        <v>130</v>
      </c>
      <c r="H186" s="29">
        <v>276.36</v>
      </c>
      <c r="I186" s="31" t="s">
        <v>220</v>
      </c>
      <c r="J186" s="29">
        <v>92.13</v>
      </c>
      <c r="K186" s="28">
        <f t="shared" si="60"/>
        <v>70.869230769230768</v>
      </c>
      <c r="L186" s="37">
        <v>4</v>
      </c>
      <c r="M186" s="29">
        <f t="shared" si="61"/>
        <v>2.1258461538461542</v>
      </c>
      <c r="N186" s="19"/>
    </row>
    <row r="187" spans="1:14" ht="38.1" customHeight="1" x14ac:dyDescent="0.2">
      <c r="A187" s="12">
        <f t="shared" si="62"/>
        <v>19</v>
      </c>
      <c r="B187" s="12" t="s">
        <v>125</v>
      </c>
      <c r="C187" s="20" t="s">
        <v>12</v>
      </c>
      <c r="D187" s="17" t="s">
        <v>6</v>
      </c>
      <c r="E187" s="21"/>
      <c r="F187" s="12"/>
      <c r="G187" s="22">
        <v>130</v>
      </c>
      <c r="H187" s="29">
        <v>276.36</v>
      </c>
      <c r="I187" s="31" t="s">
        <v>219</v>
      </c>
      <c r="J187" s="29">
        <v>92.13</v>
      </c>
      <c r="K187" s="28">
        <f t="shared" si="60"/>
        <v>70.869230769230768</v>
      </c>
      <c r="L187" s="37">
        <v>4</v>
      </c>
      <c r="M187" s="29">
        <f t="shared" si="61"/>
        <v>2.1258461538461542</v>
      </c>
      <c r="N187" s="19"/>
    </row>
    <row r="188" spans="1:14" ht="38.1" customHeight="1" x14ac:dyDescent="0.2">
      <c r="A188" s="12">
        <f t="shared" si="62"/>
        <v>20</v>
      </c>
      <c r="B188" s="12" t="s">
        <v>126</v>
      </c>
      <c r="C188" s="20" t="s">
        <v>12</v>
      </c>
      <c r="D188" s="17" t="s">
        <v>6</v>
      </c>
      <c r="E188" s="21"/>
      <c r="F188" s="12"/>
      <c r="G188" s="22">
        <v>130</v>
      </c>
      <c r="H188" s="29">
        <v>276.36</v>
      </c>
      <c r="I188" s="31" t="s">
        <v>220</v>
      </c>
      <c r="J188" s="29">
        <v>92.13</v>
      </c>
      <c r="K188" s="28">
        <f t="shared" si="60"/>
        <v>70.869230769230768</v>
      </c>
      <c r="L188" s="37">
        <v>4</v>
      </c>
      <c r="M188" s="29">
        <f t="shared" si="61"/>
        <v>2.1258461538461542</v>
      </c>
      <c r="N188" s="19"/>
    </row>
    <row r="189" spans="1:14" ht="38.1" customHeight="1" x14ac:dyDescent="0.2">
      <c r="A189" s="12">
        <f>A188+1</f>
        <v>21</v>
      </c>
      <c r="B189" s="12" t="s">
        <v>127</v>
      </c>
      <c r="C189" s="20" t="s">
        <v>12</v>
      </c>
      <c r="D189" s="17" t="s">
        <v>6</v>
      </c>
      <c r="E189" s="21"/>
      <c r="F189" s="12"/>
      <c r="G189" s="22">
        <v>130</v>
      </c>
      <c r="H189" s="29">
        <v>276.36</v>
      </c>
      <c r="I189" s="31" t="s">
        <v>219</v>
      </c>
      <c r="J189" s="29">
        <v>92.13</v>
      </c>
      <c r="K189" s="28">
        <f t="shared" si="60"/>
        <v>70.869230769230768</v>
      </c>
      <c r="L189" s="37">
        <v>4</v>
      </c>
      <c r="M189" s="29">
        <f t="shared" si="61"/>
        <v>2.1258461538461542</v>
      </c>
      <c r="N189" s="19"/>
    </row>
    <row r="190" spans="1:14" ht="38.1" customHeight="1" x14ac:dyDescent="0.2">
      <c r="A190" s="12">
        <f>A189+1</f>
        <v>22</v>
      </c>
      <c r="B190" s="12" t="s">
        <v>128</v>
      </c>
      <c r="C190" s="20" t="s">
        <v>12</v>
      </c>
      <c r="D190" s="17" t="s">
        <v>6</v>
      </c>
      <c r="E190" s="21"/>
      <c r="F190" s="12"/>
      <c r="G190" s="22">
        <v>130</v>
      </c>
      <c r="H190" s="29">
        <v>276.36</v>
      </c>
      <c r="I190" s="31" t="s">
        <v>220</v>
      </c>
      <c r="J190" s="29">
        <v>92.13</v>
      </c>
      <c r="K190" s="28">
        <f t="shared" si="60"/>
        <v>70.869230769230768</v>
      </c>
      <c r="L190" s="37">
        <v>4</v>
      </c>
      <c r="M190" s="29">
        <f t="shared" si="61"/>
        <v>2.1258461538461542</v>
      </c>
      <c r="N190" s="19"/>
    </row>
    <row r="191" spans="1:14" ht="38.1" customHeight="1" x14ac:dyDescent="0.2">
      <c r="A191" s="12">
        <f>A190+1</f>
        <v>23</v>
      </c>
      <c r="B191" s="12" t="s">
        <v>129</v>
      </c>
      <c r="C191" s="20" t="s">
        <v>12</v>
      </c>
      <c r="D191" s="17" t="s">
        <v>6</v>
      </c>
      <c r="E191" s="21"/>
      <c r="F191" s="12"/>
      <c r="G191" s="22">
        <v>150</v>
      </c>
      <c r="H191" s="29">
        <v>258.20999999999998</v>
      </c>
      <c r="I191" s="31" t="s">
        <v>230</v>
      </c>
      <c r="J191" s="29">
        <v>87.05</v>
      </c>
      <c r="K191" s="28">
        <f t="shared" si="60"/>
        <v>58.033333333333339</v>
      </c>
      <c r="L191" s="37">
        <v>4</v>
      </c>
      <c r="M191" s="29">
        <f t="shared" si="61"/>
        <v>1.7213999999999998</v>
      </c>
      <c r="N191" s="19"/>
    </row>
    <row r="192" spans="1:14" ht="38.1" customHeight="1" x14ac:dyDescent="0.2">
      <c r="A192" s="12">
        <f t="shared" ref="A192:A217" si="65">A191+1</f>
        <v>24</v>
      </c>
      <c r="B192" s="12" t="s">
        <v>130</v>
      </c>
      <c r="C192" s="20" t="s">
        <v>12</v>
      </c>
      <c r="D192" s="17" t="s">
        <v>6</v>
      </c>
      <c r="E192" s="21"/>
      <c r="F192" s="12"/>
      <c r="G192" s="22">
        <v>151.31</v>
      </c>
      <c r="H192" s="29">
        <v>282.82000000000005</v>
      </c>
      <c r="I192" s="31" t="s">
        <v>240</v>
      </c>
      <c r="J192" s="29">
        <v>94.58</v>
      </c>
      <c r="K192" s="28">
        <f t="shared" si="60"/>
        <v>62.507435067080827</v>
      </c>
      <c r="L192" s="37">
        <v>4</v>
      </c>
      <c r="M192" s="29">
        <f t="shared" si="61"/>
        <v>1.8691428193774373</v>
      </c>
      <c r="N192" s="19"/>
    </row>
    <row r="193" spans="1:14" ht="38.1" customHeight="1" x14ac:dyDescent="0.2">
      <c r="A193" s="12">
        <f t="shared" si="65"/>
        <v>25</v>
      </c>
      <c r="B193" s="12" t="s">
        <v>131</v>
      </c>
      <c r="C193" s="20" t="s">
        <v>12</v>
      </c>
      <c r="D193" s="17" t="s">
        <v>6</v>
      </c>
      <c r="E193" s="21"/>
      <c r="F193" s="12"/>
      <c r="G193" s="22">
        <v>130.80000000000001</v>
      </c>
      <c r="H193" s="29">
        <v>276.36</v>
      </c>
      <c r="I193" s="31" t="s">
        <v>220</v>
      </c>
      <c r="J193" s="29">
        <v>92.13</v>
      </c>
      <c r="K193" s="28">
        <f t="shared" si="60"/>
        <v>70.435779816513758</v>
      </c>
      <c r="L193" s="37">
        <v>4</v>
      </c>
      <c r="M193" s="29">
        <f t="shared" si="61"/>
        <v>2.1128440366972474</v>
      </c>
      <c r="N193" s="19"/>
    </row>
    <row r="194" spans="1:14" ht="38.1" customHeight="1" x14ac:dyDescent="0.2">
      <c r="A194" s="12">
        <f t="shared" si="65"/>
        <v>26</v>
      </c>
      <c r="B194" s="12" t="s">
        <v>132</v>
      </c>
      <c r="C194" s="20" t="s">
        <v>12</v>
      </c>
      <c r="D194" s="17" t="s">
        <v>6</v>
      </c>
      <c r="E194" s="21"/>
      <c r="F194" s="12"/>
      <c r="G194" s="22">
        <v>130.54</v>
      </c>
      <c r="H194" s="29">
        <v>276.36</v>
      </c>
      <c r="I194" s="31" t="s">
        <v>219</v>
      </c>
      <c r="J194" s="29">
        <v>92.13</v>
      </c>
      <c r="K194" s="28">
        <f t="shared" si="60"/>
        <v>70.576068637965378</v>
      </c>
      <c r="L194" s="37">
        <v>4</v>
      </c>
      <c r="M194" s="29">
        <f t="shared" si="61"/>
        <v>2.117052244522752</v>
      </c>
      <c r="N194" s="19"/>
    </row>
    <row r="195" spans="1:14" ht="38.1" customHeight="1" x14ac:dyDescent="0.2">
      <c r="A195" s="12">
        <f t="shared" si="65"/>
        <v>27</v>
      </c>
      <c r="B195" s="12" t="s">
        <v>133</v>
      </c>
      <c r="C195" s="20" t="s">
        <v>12</v>
      </c>
      <c r="D195" s="17" t="s">
        <v>6</v>
      </c>
      <c r="E195" s="21"/>
      <c r="F195" s="12"/>
      <c r="G195" s="22">
        <v>130.33000000000001</v>
      </c>
      <c r="H195" s="29">
        <v>276.36</v>
      </c>
      <c r="I195" s="31" t="s">
        <v>220</v>
      </c>
      <c r="J195" s="29">
        <v>92.13</v>
      </c>
      <c r="K195" s="28">
        <f t="shared" si="60"/>
        <v>70.68978746259495</v>
      </c>
      <c r="L195" s="37">
        <v>4</v>
      </c>
      <c r="M195" s="29">
        <f t="shared" si="61"/>
        <v>2.1204634389626333</v>
      </c>
      <c r="N195" s="19"/>
    </row>
    <row r="196" spans="1:14" ht="38.1" customHeight="1" x14ac:dyDescent="0.2">
      <c r="A196" s="12">
        <f t="shared" si="65"/>
        <v>28</v>
      </c>
      <c r="B196" s="12" t="s">
        <v>134</v>
      </c>
      <c r="C196" s="20" t="s">
        <v>12</v>
      </c>
      <c r="D196" s="17" t="s">
        <v>6</v>
      </c>
      <c r="E196" s="21"/>
      <c r="F196" s="12"/>
      <c r="G196" s="22">
        <v>130.18</v>
      </c>
      <c r="H196" s="29">
        <v>276.36</v>
      </c>
      <c r="I196" s="31" t="s">
        <v>219</v>
      </c>
      <c r="J196" s="29">
        <v>92.13</v>
      </c>
      <c r="K196" s="28">
        <f t="shared" si="60"/>
        <v>70.771239821785215</v>
      </c>
      <c r="L196" s="37">
        <v>4</v>
      </c>
      <c r="M196" s="29">
        <f t="shared" si="61"/>
        <v>2.1229067445076049</v>
      </c>
      <c r="N196" s="19"/>
    </row>
    <row r="197" spans="1:14" ht="38.1" customHeight="1" x14ac:dyDescent="0.2">
      <c r="A197" s="12">
        <f t="shared" si="65"/>
        <v>29</v>
      </c>
      <c r="B197" s="12" t="s">
        <v>135</v>
      </c>
      <c r="C197" s="20" t="s">
        <v>12</v>
      </c>
      <c r="D197" s="17" t="s">
        <v>6</v>
      </c>
      <c r="E197" s="21"/>
      <c r="F197" s="12"/>
      <c r="G197" s="22">
        <v>130.07</v>
      </c>
      <c r="H197" s="29">
        <v>276.36</v>
      </c>
      <c r="I197" s="31" t="s">
        <v>220</v>
      </c>
      <c r="J197" s="29">
        <v>92.13</v>
      </c>
      <c r="K197" s="28">
        <f t="shared" si="60"/>
        <v>70.831090951026368</v>
      </c>
      <c r="L197" s="37">
        <v>4</v>
      </c>
      <c r="M197" s="29">
        <f t="shared" si="61"/>
        <v>2.1247020834935038</v>
      </c>
      <c r="N197" s="19"/>
    </row>
    <row r="198" spans="1:14" ht="38.1" customHeight="1" x14ac:dyDescent="0.2">
      <c r="A198" s="12">
        <f t="shared" si="65"/>
        <v>30</v>
      </c>
      <c r="B198" s="12" t="s">
        <v>136</v>
      </c>
      <c r="C198" s="20" t="s">
        <v>12</v>
      </c>
      <c r="D198" s="17" t="s">
        <v>6</v>
      </c>
      <c r="E198" s="21"/>
      <c r="F198" s="12"/>
      <c r="G198" s="22">
        <v>150.01</v>
      </c>
      <c r="H198" s="29">
        <v>258.20999999999998</v>
      </c>
      <c r="I198" s="31" t="s">
        <v>229</v>
      </c>
      <c r="J198" s="29">
        <v>87.05</v>
      </c>
      <c r="K198" s="28">
        <f t="shared" si="60"/>
        <v>58.029464702353174</v>
      </c>
      <c r="L198" s="37">
        <v>4</v>
      </c>
      <c r="M198" s="29">
        <f t="shared" si="61"/>
        <v>1.7212852476501566</v>
      </c>
      <c r="N198" s="19"/>
    </row>
    <row r="199" spans="1:14" ht="38.1" customHeight="1" x14ac:dyDescent="0.2">
      <c r="A199" s="12">
        <f t="shared" si="65"/>
        <v>31</v>
      </c>
      <c r="B199" s="12" t="s">
        <v>354</v>
      </c>
      <c r="C199" s="20" t="s">
        <v>12</v>
      </c>
      <c r="D199" s="17" t="s">
        <v>6</v>
      </c>
      <c r="E199" s="21"/>
      <c r="F199" s="12"/>
      <c r="G199" s="22">
        <v>150.66999999999999</v>
      </c>
      <c r="H199" s="29">
        <v>282.82000000000005</v>
      </c>
      <c r="I199" s="31" t="s">
        <v>357</v>
      </c>
      <c r="J199" s="29">
        <v>94.58</v>
      </c>
      <c r="K199" s="28">
        <f t="shared" ref="K199:K201" si="66">J199/G199*100</f>
        <v>62.772947501161482</v>
      </c>
      <c r="L199" s="37">
        <v>4</v>
      </c>
      <c r="M199" s="29">
        <f t="shared" ref="M199:M201" si="67">H199/G199</f>
        <v>1.8770823654343936</v>
      </c>
      <c r="N199" s="19"/>
    </row>
    <row r="200" spans="1:14" ht="38.1" customHeight="1" x14ac:dyDescent="0.2">
      <c r="A200" s="12">
        <f t="shared" si="65"/>
        <v>32</v>
      </c>
      <c r="B200" s="12" t="s">
        <v>355</v>
      </c>
      <c r="C200" s="20" t="s">
        <v>12</v>
      </c>
      <c r="D200" s="17" t="s">
        <v>6</v>
      </c>
      <c r="E200" s="21"/>
      <c r="F200" s="12"/>
      <c r="G200" s="22">
        <v>130.35</v>
      </c>
      <c r="H200" s="29">
        <v>276.36</v>
      </c>
      <c r="I200" s="31" t="s">
        <v>289</v>
      </c>
      <c r="J200" s="29">
        <v>92.13</v>
      </c>
      <c r="K200" s="28">
        <f t="shared" si="66"/>
        <v>70.678941311852711</v>
      </c>
      <c r="L200" s="37">
        <v>4</v>
      </c>
      <c r="M200" s="29">
        <f t="shared" si="67"/>
        <v>2.1201380897583433</v>
      </c>
      <c r="N200" s="19"/>
    </row>
    <row r="201" spans="1:14" ht="38.1" customHeight="1" x14ac:dyDescent="0.2">
      <c r="A201" s="12">
        <f t="shared" si="65"/>
        <v>33</v>
      </c>
      <c r="B201" s="12" t="s">
        <v>356</v>
      </c>
      <c r="C201" s="20" t="s">
        <v>12</v>
      </c>
      <c r="D201" s="17" t="s">
        <v>6</v>
      </c>
      <c r="E201" s="21"/>
      <c r="F201" s="12"/>
      <c r="G201" s="22">
        <v>130.19</v>
      </c>
      <c r="H201" s="29">
        <v>276.36</v>
      </c>
      <c r="I201" s="31" t="s">
        <v>288</v>
      </c>
      <c r="J201" s="29">
        <v>92.13</v>
      </c>
      <c r="K201" s="28">
        <f t="shared" si="66"/>
        <v>70.76580382517858</v>
      </c>
      <c r="L201" s="37">
        <v>4</v>
      </c>
      <c r="M201" s="29">
        <f t="shared" si="67"/>
        <v>2.1227436823104693</v>
      </c>
      <c r="N201" s="19"/>
    </row>
    <row r="202" spans="1:14" ht="38.1" customHeight="1" x14ac:dyDescent="0.2">
      <c r="A202" s="12">
        <f t="shared" si="65"/>
        <v>34</v>
      </c>
      <c r="B202" s="12" t="s">
        <v>137</v>
      </c>
      <c r="C202" s="20" t="s">
        <v>12</v>
      </c>
      <c r="D202" s="17" t="s">
        <v>6</v>
      </c>
      <c r="E202" s="21"/>
      <c r="F202" s="12"/>
      <c r="G202" s="22">
        <v>130.08000000000001</v>
      </c>
      <c r="H202" s="29">
        <v>276.36</v>
      </c>
      <c r="I202" s="31" t="s">
        <v>235</v>
      </c>
      <c r="J202" s="29">
        <v>92.13</v>
      </c>
      <c r="K202" s="28">
        <f t="shared" si="60"/>
        <v>70.825645756457561</v>
      </c>
      <c r="L202" s="37">
        <v>4</v>
      </c>
      <c r="M202" s="29">
        <f t="shared" si="61"/>
        <v>2.1245387453874538</v>
      </c>
      <c r="N202" s="19"/>
    </row>
    <row r="203" spans="1:14" ht="38.1" customHeight="1" x14ac:dyDescent="0.2">
      <c r="A203" s="12">
        <f t="shared" si="65"/>
        <v>35</v>
      </c>
      <c r="B203" s="12" t="s">
        <v>138</v>
      </c>
      <c r="C203" s="20" t="s">
        <v>12</v>
      </c>
      <c r="D203" s="17" t="s">
        <v>6</v>
      </c>
      <c r="E203" s="21"/>
      <c r="F203" s="12"/>
      <c r="G203" s="22">
        <v>130.02000000000001</v>
      </c>
      <c r="H203" s="29">
        <v>276.36</v>
      </c>
      <c r="I203" s="31" t="s">
        <v>220</v>
      </c>
      <c r="J203" s="29">
        <v>92.13</v>
      </c>
      <c r="K203" s="28">
        <f t="shared" si="60"/>
        <v>70.858329487771101</v>
      </c>
      <c r="L203" s="37">
        <v>4</v>
      </c>
      <c r="M203" s="29">
        <f t="shared" si="61"/>
        <v>2.1255191508998617</v>
      </c>
      <c r="N203" s="19"/>
    </row>
    <row r="204" spans="1:14" ht="38.1" customHeight="1" x14ac:dyDescent="0.2">
      <c r="A204" s="12">
        <f t="shared" si="65"/>
        <v>36</v>
      </c>
      <c r="B204" s="12" t="s">
        <v>139</v>
      </c>
      <c r="C204" s="20" t="s">
        <v>12</v>
      </c>
      <c r="D204" s="17" t="s">
        <v>6</v>
      </c>
      <c r="E204" s="21"/>
      <c r="F204" s="12"/>
      <c r="G204" s="22">
        <v>130</v>
      </c>
      <c r="H204" s="29">
        <v>276.36</v>
      </c>
      <c r="I204" s="31" t="s">
        <v>219</v>
      </c>
      <c r="J204" s="29">
        <v>92.13</v>
      </c>
      <c r="K204" s="28">
        <f t="shared" si="60"/>
        <v>70.869230769230768</v>
      </c>
      <c r="L204" s="37">
        <v>4</v>
      </c>
      <c r="M204" s="29">
        <f t="shared" si="61"/>
        <v>2.1258461538461542</v>
      </c>
      <c r="N204" s="19"/>
    </row>
    <row r="205" spans="1:14" ht="38.1" customHeight="1" x14ac:dyDescent="0.2">
      <c r="A205" s="12">
        <f t="shared" si="65"/>
        <v>37</v>
      </c>
      <c r="B205" s="12" t="s">
        <v>140</v>
      </c>
      <c r="C205" s="20" t="s">
        <v>12</v>
      </c>
      <c r="D205" s="17" t="s">
        <v>6</v>
      </c>
      <c r="E205" s="21"/>
      <c r="F205" s="12"/>
      <c r="G205" s="22">
        <v>149.96</v>
      </c>
      <c r="H205" s="29">
        <v>258.20999999999998</v>
      </c>
      <c r="I205" s="31" t="s">
        <v>230</v>
      </c>
      <c r="J205" s="29">
        <v>87.05</v>
      </c>
      <c r="K205" s="28">
        <f t="shared" si="60"/>
        <v>58.04881301680448</v>
      </c>
      <c r="L205" s="37">
        <v>4</v>
      </c>
      <c r="M205" s="29">
        <f t="shared" si="61"/>
        <v>1.7218591624433179</v>
      </c>
      <c r="N205" s="19"/>
    </row>
    <row r="206" spans="1:14" ht="38.1" customHeight="1" x14ac:dyDescent="0.2">
      <c r="A206" s="12">
        <f t="shared" si="65"/>
        <v>38</v>
      </c>
      <c r="B206" s="12" t="s">
        <v>358</v>
      </c>
      <c r="C206" s="20" t="s">
        <v>12</v>
      </c>
      <c r="D206" s="17" t="s">
        <v>6</v>
      </c>
      <c r="E206" s="21"/>
      <c r="F206" s="12"/>
      <c r="G206" s="22">
        <v>150</v>
      </c>
      <c r="H206" s="29">
        <v>263.84300000000002</v>
      </c>
      <c r="I206" s="31" t="s">
        <v>368</v>
      </c>
      <c r="J206" s="29">
        <v>91.83</v>
      </c>
      <c r="K206" s="28">
        <f t="shared" ref="K206:K212" si="68">J206/G206*100</f>
        <v>61.22</v>
      </c>
      <c r="L206" s="37">
        <v>4</v>
      </c>
      <c r="M206" s="29">
        <f t="shared" ref="M206:M212" si="69">H206/G206</f>
        <v>1.7589533333333334</v>
      </c>
      <c r="N206" s="19"/>
    </row>
    <row r="207" spans="1:14" ht="38.1" customHeight="1" x14ac:dyDescent="0.2">
      <c r="A207" s="12">
        <f t="shared" si="65"/>
        <v>39</v>
      </c>
      <c r="B207" s="12" t="s">
        <v>359</v>
      </c>
      <c r="C207" s="20" t="s">
        <v>12</v>
      </c>
      <c r="D207" s="17" t="s">
        <v>6</v>
      </c>
      <c r="E207" s="21"/>
      <c r="F207" s="12"/>
      <c r="G207" s="22">
        <v>130</v>
      </c>
      <c r="H207" s="29">
        <v>254.68599999999998</v>
      </c>
      <c r="I207" s="31" t="s">
        <v>352</v>
      </c>
      <c r="J207" s="29">
        <v>85.77</v>
      </c>
      <c r="K207" s="28">
        <f t="shared" si="68"/>
        <v>65.976923076923072</v>
      </c>
      <c r="L207" s="37">
        <v>4</v>
      </c>
      <c r="M207" s="29">
        <f t="shared" si="69"/>
        <v>1.9591230769230767</v>
      </c>
      <c r="N207" s="19"/>
    </row>
    <row r="208" spans="1:14" ht="38.1" customHeight="1" x14ac:dyDescent="0.2">
      <c r="A208" s="12">
        <f t="shared" si="65"/>
        <v>40</v>
      </c>
      <c r="B208" s="12" t="s">
        <v>360</v>
      </c>
      <c r="C208" s="20" t="s">
        <v>12</v>
      </c>
      <c r="D208" s="17" t="s">
        <v>6</v>
      </c>
      <c r="E208" s="21"/>
      <c r="F208" s="12"/>
      <c r="G208" s="22">
        <v>130</v>
      </c>
      <c r="H208" s="29">
        <v>254.68599999999998</v>
      </c>
      <c r="I208" s="31" t="s">
        <v>353</v>
      </c>
      <c r="J208" s="29">
        <v>85.77</v>
      </c>
      <c r="K208" s="28">
        <f t="shared" si="68"/>
        <v>65.976923076923072</v>
      </c>
      <c r="L208" s="37">
        <v>4</v>
      </c>
      <c r="M208" s="29">
        <f t="shared" si="69"/>
        <v>1.9591230769230767</v>
      </c>
      <c r="N208" s="19"/>
    </row>
    <row r="209" spans="1:14" ht="38.1" customHeight="1" x14ac:dyDescent="0.2">
      <c r="A209" s="12">
        <f t="shared" si="65"/>
        <v>41</v>
      </c>
      <c r="B209" s="12" t="s">
        <v>361</v>
      </c>
      <c r="C209" s="20" t="s">
        <v>12</v>
      </c>
      <c r="D209" s="17" t="s">
        <v>6</v>
      </c>
      <c r="E209" s="21"/>
      <c r="F209" s="12"/>
      <c r="G209" s="22">
        <v>130</v>
      </c>
      <c r="H209" s="29">
        <v>254.68599999999998</v>
      </c>
      <c r="I209" s="31" t="s">
        <v>352</v>
      </c>
      <c r="J209" s="29">
        <v>85.77</v>
      </c>
      <c r="K209" s="28">
        <f t="shared" si="68"/>
        <v>65.976923076923072</v>
      </c>
      <c r="L209" s="37">
        <v>4</v>
      </c>
      <c r="M209" s="29">
        <f t="shared" si="69"/>
        <v>1.9591230769230767</v>
      </c>
      <c r="N209" s="19"/>
    </row>
    <row r="210" spans="1:14" ht="38.1" customHeight="1" x14ac:dyDescent="0.2">
      <c r="A210" s="12">
        <f t="shared" si="65"/>
        <v>42</v>
      </c>
      <c r="B210" s="12" t="s">
        <v>362</v>
      </c>
      <c r="C210" s="20" t="s">
        <v>12</v>
      </c>
      <c r="D210" s="17" t="s">
        <v>6</v>
      </c>
      <c r="E210" s="21"/>
      <c r="F210" s="12"/>
      <c r="G210" s="22">
        <v>130</v>
      </c>
      <c r="H210" s="29">
        <v>254.68599999999998</v>
      </c>
      <c r="I210" s="31" t="s">
        <v>353</v>
      </c>
      <c r="J210" s="29">
        <v>85.77</v>
      </c>
      <c r="K210" s="28">
        <f t="shared" si="68"/>
        <v>65.976923076923072</v>
      </c>
      <c r="L210" s="37">
        <v>4</v>
      </c>
      <c r="M210" s="29">
        <f t="shared" si="69"/>
        <v>1.9591230769230767</v>
      </c>
      <c r="N210" s="19"/>
    </row>
    <row r="211" spans="1:14" ht="38.1" customHeight="1" x14ac:dyDescent="0.2">
      <c r="A211" s="12">
        <f t="shared" si="65"/>
        <v>43</v>
      </c>
      <c r="B211" s="12" t="s">
        <v>363</v>
      </c>
      <c r="C211" s="20" t="s">
        <v>12</v>
      </c>
      <c r="D211" s="17" t="s">
        <v>6</v>
      </c>
      <c r="E211" s="21"/>
      <c r="F211" s="12"/>
      <c r="G211" s="22">
        <v>130</v>
      </c>
      <c r="H211" s="29">
        <v>254.68599999999998</v>
      </c>
      <c r="I211" s="31" t="s">
        <v>352</v>
      </c>
      <c r="J211" s="29">
        <v>85.77</v>
      </c>
      <c r="K211" s="28">
        <f t="shared" si="68"/>
        <v>65.976923076923072</v>
      </c>
      <c r="L211" s="37">
        <v>4</v>
      </c>
      <c r="M211" s="29">
        <f t="shared" si="69"/>
        <v>1.9591230769230767</v>
      </c>
      <c r="N211" s="19"/>
    </row>
    <row r="212" spans="1:14" ht="38.1" customHeight="1" x14ac:dyDescent="0.2">
      <c r="A212" s="12">
        <f t="shared" si="65"/>
        <v>44</v>
      </c>
      <c r="B212" s="12" t="s">
        <v>364</v>
      </c>
      <c r="C212" s="20" t="s">
        <v>12</v>
      </c>
      <c r="D212" s="17" t="s">
        <v>6</v>
      </c>
      <c r="E212" s="21"/>
      <c r="F212" s="12"/>
      <c r="G212" s="22">
        <v>130</v>
      </c>
      <c r="H212" s="29">
        <v>254.68599999999998</v>
      </c>
      <c r="I212" s="31" t="s">
        <v>353</v>
      </c>
      <c r="J212" s="29">
        <v>85.77</v>
      </c>
      <c r="K212" s="28">
        <f t="shared" si="68"/>
        <v>65.976923076923072</v>
      </c>
      <c r="L212" s="37">
        <v>4</v>
      </c>
      <c r="M212" s="29">
        <f t="shared" si="69"/>
        <v>1.9591230769230767</v>
      </c>
      <c r="N212" s="19"/>
    </row>
    <row r="213" spans="1:14" ht="38.1" customHeight="1" x14ac:dyDescent="0.2">
      <c r="A213" s="12">
        <f t="shared" si="65"/>
        <v>45</v>
      </c>
      <c r="B213" s="12" t="s">
        <v>365</v>
      </c>
      <c r="C213" s="20" t="s">
        <v>12</v>
      </c>
      <c r="D213" s="17" t="s">
        <v>6</v>
      </c>
      <c r="E213" s="21"/>
      <c r="F213" s="12"/>
      <c r="G213" s="22">
        <v>150</v>
      </c>
      <c r="H213" s="29">
        <v>263.84300000000002</v>
      </c>
      <c r="I213" s="31" t="s">
        <v>367</v>
      </c>
      <c r="J213" s="29">
        <v>91.83</v>
      </c>
      <c r="K213" s="28">
        <f t="shared" ref="K213:K214" si="70">J213/G213*100</f>
        <v>61.22</v>
      </c>
      <c r="L213" s="37">
        <v>4</v>
      </c>
      <c r="M213" s="29">
        <f t="shared" ref="M213:M214" si="71">H213/G213</f>
        <v>1.7589533333333334</v>
      </c>
      <c r="N213" s="19"/>
    </row>
    <row r="214" spans="1:14" ht="38.1" customHeight="1" x14ac:dyDescent="0.2">
      <c r="A214" s="12">
        <f t="shared" si="65"/>
        <v>46</v>
      </c>
      <c r="B214" s="12" t="s">
        <v>366</v>
      </c>
      <c r="C214" s="20" t="s">
        <v>12</v>
      </c>
      <c r="D214" s="17" t="s">
        <v>6</v>
      </c>
      <c r="E214" s="21"/>
      <c r="F214" s="12"/>
      <c r="G214" s="22">
        <v>150</v>
      </c>
      <c r="H214" s="29">
        <v>258.20999999999998</v>
      </c>
      <c r="I214" s="31" t="s">
        <v>221</v>
      </c>
      <c r="J214" s="29">
        <v>87.05</v>
      </c>
      <c r="K214" s="28">
        <f t="shared" si="70"/>
        <v>58.033333333333339</v>
      </c>
      <c r="L214" s="37">
        <v>4</v>
      </c>
      <c r="M214" s="29">
        <f t="shared" si="71"/>
        <v>1.7213999999999998</v>
      </c>
      <c r="N214" s="19"/>
    </row>
    <row r="215" spans="1:14" ht="38.1" customHeight="1" x14ac:dyDescent="0.2">
      <c r="A215" s="12">
        <f t="shared" si="65"/>
        <v>47</v>
      </c>
      <c r="B215" s="12" t="s">
        <v>141</v>
      </c>
      <c r="C215" s="20" t="s">
        <v>12</v>
      </c>
      <c r="D215" s="17" t="s">
        <v>6</v>
      </c>
      <c r="E215" s="21"/>
      <c r="F215" s="12"/>
      <c r="G215" s="22">
        <v>130</v>
      </c>
      <c r="H215" s="29">
        <v>276.36</v>
      </c>
      <c r="I215" s="31" t="s">
        <v>219</v>
      </c>
      <c r="J215" s="29">
        <v>92.13</v>
      </c>
      <c r="K215" s="28">
        <f t="shared" si="60"/>
        <v>70.869230769230768</v>
      </c>
      <c r="L215" s="37">
        <v>4</v>
      </c>
      <c r="M215" s="29">
        <f t="shared" si="61"/>
        <v>2.1258461538461542</v>
      </c>
      <c r="N215" s="19"/>
    </row>
    <row r="216" spans="1:14" ht="38.1" customHeight="1" x14ac:dyDescent="0.2">
      <c r="A216" s="12">
        <f t="shared" si="65"/>
        <v>48</v>
      </c>
      <c r="B216" s="12" t="s">
        <v>142</v>
      </c>
      <c r="C216" s="20" t="s">
        <v>12</v>
      </c>
      <c r="D216" s="17" t="s">
        <v>6</v>
      </c>
      <c r="E216" s="21"/>
      <c r="F216" s="12"/>
      <c r="G216" s="22">
        <v>130</v>
      </c>
      <c r="H216" s="29">
        <v>276.36</v>
      </c>
      <c r="I216" s="31" t="s">
        <v>220</v>
      </c>
      <c r="J216" s="29">
        <v>92.13</v>
      </c>
      <c r="K216" s="28">
        <f t="shared" si="60"/>
        <v>70.869230769230768</v>
      </c>
      <c r="L216" s="37">
        <v>4</v>
      </c>
      <c r="M216" s="29">
        <f t="shared" si="61"/>
        <v>2.1258461538461542</v>
      </c>
      <c r="N216" s="19"/>
    </row>
    <row r="217" spans="1:14" ht="38.1" customHeight="1" x14ac:dyDescent="0.2">
      <c r="A217" s="12">
        <f t="shared" si="65"/>
        <v>49</v>
      </c>
      <c r="B217" s="12" t="s">
        <v>143</v>
      </c>
      <c r="C217" s="20" t="s">
        <v>12</v>
      </c>
      <c r="D217" s="17" t="s">
        <v>6</v>
      </c>
      <c r="E217" s="21"/>
      <c r="F217" s="12"/>
      <c r="G217" s="22">
        <v>130</v>
      </c>
      <c r="H217" s="29">
        <v>276.36</v>
      </c>
      <c r="I217" s="31" t="s">
        <v>219</v>
      </c>
      <c r="J217" s="29">
        <v>92.13</v>
      </c>
      <c r="K217" s="28">
        <f t="shared" si="60"/>
        <v>70.869230769230768</v>
      </c>
      <c r="L217" s="37">
        <v>4</v>
      </c>
      <c r="M217" s="29">
        <f t="shared" si="61"/>
        <v>2.1258461538461542</v>
      </c>
      <c r="N217" s="19"/>
    </row>
    <row r="218" spans="1:14" ht="38.1" customHeight="1" x14ac:dyDescent="0.2">
      <c r="A218" s="12">
        <f t="shared" ref="A218:A221" si="72">A217+1</f>
        <v>50</v>
      </c>
      <c r="B218" s="12" t="s">
        <v>144</v>
      </c>
      <c r="C218" s="20" t="s">
        <v>12</v>
      </c>
      <c r="D218" s="17" t="s">
        <v>6</v>
      </c>
      <c r="E218" s="21"/>
      <c r="F218" s="12"/>
      <c r="G218" s="22">
        <v>130</v>
      </c>
      <c r="H218" s="29">
        <v>276.36</v>
      </c>
      <c r="I218" s="31" t="s">
        <v>220</v>
      </c>
      <c r="J218" s="29">
        <v>92.13</v>
      </c>
      <c r="K218" s="28">
        <f t="shared" si="60"/>
        <v>70.869230769230768</v>
      </c>
      <c r="L218" s="37">
        <v>4</v>
      </c>
      <c r="M218" s="29">
        <f t="shared" si="61"/>
        <v>2.1258461538461542</v>
      </c>
      <c r="N218" s="19"/>
    </row>
    <row r="219" spans="1:14" ht="38.1" customHeight="1" x14ac:dyDescent="0.2">
      <c r="A219" s="12">
        <f t="shared" si="72"/>
        <v>51</v>
      </c>
      <c r="B219" s="12" t="s">
        <v>145</v>
      </c>
      <c r="C219" s="20" t="s">
        <v>12</v>
      </c>
      <c r="D219" s="17" t="s">
        <v>6</v>
      </c>
      <c r="E219" s="21"/>
      <c r="F219" s="12"/>
      <c r="G219" s="22">
        <v>130</v>
      </c>
      <c r="H219" s="29">
        <v>276.36</v>
      </c>
      <c r="I219" s="31" t="s">
        <v>219</v>
      </c>
      <c r="J219" s="29">
        <v>92.13</v>
      </c>
      <c r="K219" s="28">
        <f t="shared" si="60"/>
        <v>70.869230769230768</v>
      </c>
      <c r="L219" s="37">
        <v>4</v>
      </c>
      <c r="M219" s="29">
        <f t="shared" si="61"/>
        <v>2.1258461538461542</v>
      </c>
      <c r="N219" s="19"/>
    </row>
    <row r="220" spans="1:14" ht="38.1" customHeight="1" x14ac:dyDescent="0.2">
      <c r="A220" s="12">
        <f t="shared" si="72"/>
        <v>52</v>
      </c>
      <c r="B220" s="12" t="s">
        <v>146</v>
      </c>
      <c r="C220" s="20" t="s">
        <v>12</v>
      </c>
      <c r="D220" s="17" t="s">
        <v>6</v>
      </c>
      <c r="E220" s="21"/>
      <c r="F220" s="12"/>
      <c r="G220" s="22">
        <v>130</v>
      </c>
      <c r="H220" s="29">
        <v>276.36</v>
      </c>
      <c r="I220" s="31" t="s">
        <v>220</v>
      </c>
      <c r="J220" s="29">
        <v>92.13</v>
      </c>
      <c r="K220" s="28">
        <f t="shared" si="60"/>
        <v>70.869230769230768</v>
      </c>
      <c r="L220" s="37">
        <v>4</v>
      </c>
      <c r="M220" s="29">
        <f t="shared" si="61"/>
        <v>2.1258461538461542</v>
      </c>
      <c r="N220" s="19"/>
    </row>
    <row r="221" spans="1:14" ht="38.1" customHeight="1" x14ac:dyDescent="0.2">
      <c r="A221" s="12">
        <f t="shared" si="72"/>
        <v>53</v>
      </c>
      <c r="B221" s="12" t="s">
        <v>147</v>
      </c>
      <c r="C221" s="20" t="s">
        <v>12</v>
      </c>
      <c r="D221" s="17" t="s">
        <v>6</v>
      </c>
      <c r="E221" s="21"/>
      <c r="F221" s="12"/>
      <c r="G221" s="22">
        <v>150</v>
      </c>
      <c r="H221" s="29">
        <v>258.20999999999998</v>
      </c>
      <c r="I221" s="31" t="s">
        <v>230</v>
      </c>
      <c r="J221" s="29">
        <v>87.05</v>
      </c>
      <c r="K221" s="28">
        <f t="shared" si="60"/>
        <v>58.033333333333339</v>
      </c>
      <c r="L221" s="37">
        <v>4</v>
      </c>
      <c r="M221" s="29">
        <f t="shared" si="61"/>
        <v>1.7213999999999998</v>
      </c>
      <c r="N221" s="19"/>
    </row>
    <row r="222" spans="1:14" ht="38.1" customHeight="1" x14ac:dyDescent="0.2">
      <c r="A222" s="14" t="s">
        <v>369</v>
      </c>
      <c r="B222" s="14">
        <f>COUNT((A223:A230))</f>
        <v>8</v>
      </c>
      <c r="C222" s="15"/>
      <c r="D222" s="14"/>
      <c r="E222" s="14"/>
      <c r="F222" s="14"/>
      <c r="G222" s="16">
        <f>SUBTOTAL(9,G223:G230)</f>
        <v>1360</v>
      </c>
      <c r="H222" s="16">
        <f>SUBTOTAL(9,H223:H230)</f>
        <v>2316.96</v>
      </c>
      <c r="I222" s="16"/>
      <c r="J222" s="27"/>
      <c r="K222" s="27"/>
      <c r="L222" s="35"/>
      <c r="M222" s="27"/>
      <c r="N222" s="14"/>
    </row>
    <row r="223" spans="1:14" ht="38.1" customHeight="1" x14ac:dyDescent="0.2">
      <c r="A223" s="12">
        <v>1</v>
      </c>
      <c r="B223" s="12" t="s">
        <v>148</v>
      </c>
      <c r="C223" s="20" t="s">
        <v>12</v>
      </c>
      <c r="D223" s="17" t="s">
        <v>6</v>
      </c>
      <c r="E223" s="21"/>
      <c r="F223" s="12"/>
      <c r="G223" s="22">
        <v>190</v>
      </c>
      <c r="H223" s="29">
        <v>289.70999999999998</v>
      </c>
      <c r="I223" s="31" t="s">
        <v>216</v>
      </c>
      <c r="J223" s="29">
        <v>100.24</v>
      </c>
      <c r="K223" s="28">
        <f t="shared" ref="K223:K230" si="73">J223/G223*100</f>
        <v>52.757894736842104</v>
      </c>
      <c r="L223" s="37">
        <v>4</v>
      </c>
      <c r="M223" s="29">
        <f t="shared" ref="M223:M230" si="74">H223/G223</f>
        <v>1.5247894736842105</v>
      </c>
      <c r="N223" s="19"/>
    </row>
    <row r="224" spans="1:14" ht="38.1" customHeight="1" x14ac:dyDescent="0.2">
      <c r="A224" s="12">
        <f>A223+1</f>
        <v>2</v>
      </c>
      <c r="B224" s="12" t="s">
        <v>149</v>
      </c>
      <c r="C224" s="20" t="s">
        <v>12</v>
      </c>
      <c r="D224" s="17" t="s">
        <v>6</v>
      </c>
      <c r="E224" s="21"/>
      <c r="F224" s="12"/>
      <c r="G224" s="22">
        <v>150</v>
      </c>
      <c r="H224" s="29">
        <v>289.52999999999997</v>
      </c>
      <c r="I224" s="31" t="s">
        <v>234</v>
      </c>
      <c r="J224" s="29">
        <v>104.69</v>
      </c>
      <c r="K224" s="28">
        <f t="shared" si="73"/>
        <v>69.793333333333322</v>
      </c>
      <c r="L224" s="37">
        <v>4</v>
      </c>
      <c r="M224" s="29">
        <f t="shared" si="74"/>
        <v>1.9301999999999999</v>
      </c>
      <c r="N224" s="19"/>
    </row>
    <row r="225" spans="1:14" ht="38.1" customHeight="1" x14ac:dyDescent="0.2">
      <c r="A225" s="12">
        <f t="shared" ref="A225:A230" si="75">A224+1</f>
        <v>3</v>
      </c>
      <c r="B225" s="12" t="s">
        <v>150</v>
      </c>
      <c r="C225" s="20" t="s">
        <v>12</v>
      </c>
      <c r="D225" s="17" t="s">
        <v>6</v>
      </c>
      <c r="E225" s="21"/>
      <c r="F225" s="12"/>
      <c r="G225" s="22">
        <v>150</v>
      </c>
      <c r="H225" s="29">
        <v>289.52999999999997</v>
      </c>
      <c r="I225" s="31" t="s">
        <v>215</v>
      </c>
      <c r="J225" s="29">
        <v>104.69</v>
      </c>
      <c r="K225" s="28">
        <f t="shared" si="73"/>
        <v>69.793333333333322</v>
      </c>
      <c r="L225" s="37">
        <v>4</v>
      </c>
      <c r="M225" s="29">
        <f t="shared" si="74"/>
        <v>1.9301999999999999</v>
      </c>
      <c r="N225" s="19"/>
    </row>
    <row r="226" spans="1:14" ht="38.1" customHeight="1" x14ac:dyDescent="0.2">
      <c r="A226" s="12">
        <f t="shared" si="75"/>
        <v>4</v>
      </c>
      <c r="B226" s="12" t="s">
        <v>151</v>
      </c>
      <c r="C226" s="20" t="s">
        <v>12</v>
      </c>
      <c r="D226" s="17" t="s">
        <v>6</v>
      </c>
      <c r="E226" s="21"/>
      <c r="F226" s="12"/>
      <c r="G226" s="22">
        <v>190</v>
      </c>
      <c r="H226" s="29">
        <v>289.70999999999998</v>
      </c>
      <c r="I226" s="31" t="s">
        <v>218</v>
      </c>
      <c r="J226" s="29">
        <v>100.24</v>
      </c>
      <c r="K226" s="28">
        <f t="shared" si="73"/>
        <v>52.757894736842104</v>
      </c>
      <c r="L226" s="37">
        <v>4</v>
      </c>
      <c r="M226" s="29">
        <f t="shared" si="74"/>
        <v>1.5247894736842105</v>
      </c>
      <c r="N226" s="19"/>
    </row>
    <row r="227" spans="1:14" ht="38.1" customHeight="1" x14ac:dyDescent="0.2">
      <c r="A227" s="12">
        <f t="shared" si="75"/>
        <v>5</v>
      </c>
      <c r="B227" s="12" t="s">
        <v>152</v>
      </c>
      <c r="C227" s="20" t="s">
        <v>12</v>
      </c>
      <c r="D227" s="17" t="s">
        <v>6</v>
      </c>
      <c r="E227" s="21"/>
      <c r="F227" s="12"/>
      <c r="G227" s="22">
        <v>190</v>
      </c>
      <c r="H227" s="29">
        <v>289.70999999999998</v>
      </c>
      <c r="I227" s="31" t="s">
        <v>216</v>
      </c>
      <c r="J227" s="29">
        <v>100.24</v>
      </c>
      <c r="K227" s="28">
        <f t="shared" si="73"/>
        <v>52.757894736842104</v>
      </c>
      <c r="L227" s="37">
        <v>4</v>
      </c>
      <c r="M227" s="29">
        <f t="shared" si="74"/>
        <v>1.5247894736842105</v>
      </c>
      <c r="N227" s="19"/>
    </row>
    <row r="228" spans="1:14" ht="38.1" customHeight="1" x14ac:dyDescent="0.2">
      <c r="A228" s="12">
        <f t="shared" si="75"/>
        <v>6</v>
      </c>
      <c r="B228" s="12" t="s">
        <v>153</v>
      </c>
      <c r="C228" s="20" t="s">
        <v>12</v>
      </c>
      <c r="D228" s="17" t="s">
        <v>6</v>
      </c>
      <c r="E228" s="21"/>
      <c r="F228" s="12"/>
      <c r="G228" s="22">
        <v>150</v>
      </c>
      <c r="H228" s="29">
        <v>289.52999999999997</v>
      </c>
      <c r="I228" s="31" t="s">
        <v>234</v>
      </c>
      <c r="J228" s="29">
        <v>104.69</v>
      </c>
      <c r="K228" s="28">
        <f t="shared" si="73"/>
        <v>69.793333333333322</v>
      </c>
      <c r="L228" s="37">
        <v>4</v>
      </c>
      <c r="M228" s="29">
        <f t="shared" si="74"/>
        <v>1.9301999999999999</v>
      </c>
      <c r="N228" s="19"/>
    </row>
    <row r="229" spans="1:14" ht="38.1" customHeight="1" x14ac:dyDescent="0.2">
      <c r="A229" s="12">
        <f t="shared" si="75"/>
        <v>7</v>
      </c>
      <c r="B229" s="12" t="s">
        <v>154</v>
      </c>
      <c r="C229" s="20" t="s">
        <v>12</v>
      </c>
      <c r="D229" s="17" t="s">
        <v>6</v>
      </c>
      <c r="E229" s="21"/>
      <c r="F229" s="12"/>
      <c r="G229" s="22">
        <v>150</v>
      </c>
      <c r="H229" s="29">
        <v>289.52999999999997</v>
      </c>
      <c r="I229" s="31" t="s">
        <v>215</v>
      </c>
      <c r="J229" s="29">
        <v>104.69</v>
      </c>
      <c r="K229" s="28">
        <f t="shared" si="73"/>
        <v>69.793333333333322</v>
      </c>
      <c r="L229" s="37">
        <v>4</v>
      </c>
      <c r="M229" s="29">
        <f t="shared" si="74"/>
        <v>1.9301999999999999</v>
      </c>
      <c r="N229" s="19"/>
    </row>
    <row r="230" spans="1:14" ht="38.1" customHeight="1" x14ac:dyDescent="0.2">
      <c r="A230" s="12">
        <f t="shared" si="75"/>
        <v>8</v>
      </c>
      <c r="B230" s="12" t="s">
        <v>155</v>
      </c>
      <c r="C230" s="20" t="s">
        <v>12</v>
      </c>
      <c r="D230" s="17" t="s">
        <v>6</v>
      </c>
      <c r="E230" s="21"/>
      <c r="F230" s="12"/>
      <c r="G230" s="22">
        <v>190</v>
      </c>
      <c r="H230" s="29">
        <v>289.70999999999998</v>
      </c>
      <c r="I230" s="31" t="s">
        <v>218</v>
      </c>
      <c r="J230" s="29">
        <v>100.24</v>
      </c>
      <c r="K230" s="28">
        <f t="shared" si="73"/>
        <v>52.757894736842104</v>
      </c>
      <c r="L230" s="37">
        <v>4</v>
      </c>
      <c r="M230" s="29">
        <f t="shared" si="74"/>
        <v>1.5247894736842105</v>
      </c>
      <c r="N230" s="19"/>
    </row>
    <row r="231" spans="1:14" ht="38.1" customHeight="1" x14ac:dyDescent="0.2">
      <c r="A231" s="14" t="s">
        <v>370</v>
      </c>
      <c r="B231" s="14">
        <f>COUNT((A232:A236))</f>
        <v>5</v>
      </c>
      <c r="C231" s="15"/>
      <c r="D231" s="14"/>
      <c r="E231" s="14"/>
      <c r="F231" s="14"/>
      <c r="G231" s="16">
        <f>SUBTOTAL(9,G232:G236)</f>
        <v>1465.48</v>
      </c>
      <c r="H231" s="16">
        <f>SUBTOTAL(9,H232:H236)</f>
        <v>1423.8580000000002</v>
      </c>
      <c r="I231" s="16"/>
      <c r="J231" s="27"/>
      <c r="K231" s="27"/>
      <c r="L231" s="35"/>
      <c r="M231" s="27"/>
      <c r="N231" s="14"/>
    </row>
    <row r="232" spans="1:14" ht="38.1" customHeight="1" x14ac:dyDescent="0.2">
      <c r="A232" s="12">
        <v>1</v>
      </c>
      <c r="B232" s="12" t="s">
        <v>156</v>
      </c>
      <c r="C232" s="20" t="s">
        <v>12</v>
      </c>
      <c r="D232" s="17" t="s">
        <v>6</v>
      </c>
      <c r="E232" s="21"/>
      <c r="F232" s="12"/>
      <c r="G232" s="23">
        <v>289.27</v>
      </c>
      <c r="H232" s="29">
        <v>293.49600000000004</v>
      </c>
      <c r="I232" s="31" t="s">
        <v>245</v>
      </c>
      <c r="J232" s="29">
        <v>106.67</v>
      </c>
      <c r="K232" s="28">
        <f t="shared" ref="K232:K236" si="76">J232/G232*100</f>
        <v>36.875583365022301</v>
      </c>
      <c r="L232" s="37">
        <v>4</v>
      </c>
      <c r="M232" s="29">
        <f t="shared" ref="M232:M236" si="77">H232/G232</f>
        <v>1.0146091886472848</v>
      </c>
      <c r="N232" s="19"/>
    </row>
    <row r="233" spans="1:14" ht="38.1" customHeight="1" x14ac:dyDescent="0.2">
      <c r="A233" s="12">
        <f>A232+1</f>
        <v>2</v>
      </c>
      <c r="B233" s="12" t="s">
        <v>157</v>
      </c>
      <c r="C233" s="20" t="s">
        <v>12</v>
      </c>
      <c r="D233" s="17" t="s">
        <v>6</v>
      </c>
      <c r="E233" s="21"/>
      <c r="F233" s="12"/>
      <c r="G233" s="23">
        <v>363.71</v>
      </c>
      <c r="H233" s="29">
        <v>293.49600000000004</v>
      </c>
      <c r="I233" s="31" t="s">
        <v>244</v>
      </c>
      <c r="J233" s="29">
        <v>106.67</v>
      </c>
      <c r="K233" s="28">
        <f t="shared" si="76"/>
        <v>29.328311017019054</v>
      </c>
      <c r="L233" s="37">
        <v>4</v>
      </c>
      <c r="M233" s="29">
        <f t="shared" si="77"/>
        <v>0.80695059250501788</v>
      </c>
      <c r="N233" s="19"/>
    </row>
    <row r="234" spans="1:14" ht="38.1" customHeight="1" x14ac:dyDescent="0.2">
      <c r="A234" s="12">
        <f t="shared" ref="A234:A236" si="78">A233+1</f>
        <v>3</v>
      </c>
      <c r="B234" s="12" t="s">
        <v>158</v>
      </c>
      <c r="C234" s="20" t="s">
        <v>12</v>
      </c>
      <c r="D234" s="17" t="s">
        <v>6</v>
      </c>
      <c r="E234" s="21"/>
      <c r="F234" s="12"/>
      <c r="G234" s="23">
        <v>237.5</v>
      </c>
      <c r="H234" s="29">
        <v>277.54000000000002</v>
      </c>
      <c r="I234" s="31" t="s">
        <v>243</v>
      </c>
      <c r="J234" s="29">
        <v>100.53</v>
      </c>
      <c r="K234" s="28">
        <f t="shared" si="76"/>
        <v>42.328421052631583</v>
      </c>
      <c r="L234" s="37">
        <v>4</v>
      </c>
      <c r="M234" s="29">
        <f t="shared" si="77"/>
        <v>1.1685894736842106</v>
      </c>
      <c r="N234" s="19"/>
    </row>
    <row r="235" spans="1:14" ht="38.1" customHeight="1" x14ac:dyDescent="0.2">
      <c r="A235" s="12">
        <f t="shared" si="78"/>
        <v>4</v>
      </c>
      <c r="B235" s="12" t="s">
        <v>159</v>
      </c>
      <c r="C235" s="20" t="s">
        <v>12</v>
      </c>
      <c r="D235" s="17" t="s">
        <v>6</v>
      </c>
      <c r="E235" s="21"/>
      <c r="F235" s="12"/>
      <c r="G235" s="23">
        <v>237.5</v>
      </c>
      <c r="H235" s="29">
        <v>277.54000000000002</v>
      </c>
      <c r="I235" s="31" t="s">
        <v>242</v>
      </c>
      <c r="J235" s="29">
        <v>100.53</v>
      </c>
      <c r="K235" s="28">
        <f t="shared" si="76"/>
        <v>42.328421052631583</v>
      </c>
      <c r="L235" s="37">
        <v>4</v>
      </c>
      <c r="M235" s="29">
        <f t="shared" si="77"/>
        <v>1.1685894736842106</v>
      </c>
      <c r="N235" s="19"/>
    </row>
    <row r="236" spans="1:14" ht="38.1" customHeight="1" x14ac:dyDescent="0.2">
      <c r="A236" s="12">
        <f t="shared" si="78"/>
        <v>5</v>
      </c>
      <c r="B236" s="12" t="s">
        <v>160</v>
      </c>
      <c r="C236" s="20" t="s">
        <v>12</v>
      </c>
      <c r="D236" s="17" t="s">
        <v>6</v>
      </c>
      <c r="E236" s="21"/>
      <c r="F236" s="12"/>
      <c r="G236" s="23">
        <v>337.5</v>
      </c>
      <c r="H236" s="29">
        <v>281.786</v>
      </c>
      <c r="I236" s="31" t="s">
        <v>241</v>
      </c>
      <c r="J236" s="29">
        <v>101.05</v>
      </c>
      <c r="K236" s="28">
        <f t="shared" si="76"/>
        <v>29.94074074074074</v>
      </c>
      <c r="L236" s="37">
        <v>4</v>
      </c>
      <c r="M236" s="29">
        <f t="shared" si="77"/>
        <v>0.83492148148148149</v>
      </c>
      <c r="N236" s="19"/>
    </row>
    <row r="237" spans="1:14" ht="38.1" customHeight="1" x14ac:dyDescent="0.2">
      <c r="A237" s="14" t="s">
        <v>371</v>
      </c>
      <c r="B237" s="14">
        <f>COUNT((A238:A242))</f>
        <v>5</v>
      </c>
      <c r="C237" s="15"/>
      <c r="D237" s="14"/>
      <c r="E237" s="14"/>
      <c r="F237" s="14"/>
      <c r="G237" s="16">
        <f>SUBTOTAL(9,G238:G242)</f>
        <v>1455.5100000000002</v>
      </c>
      <c r="H237" s="16">
        <f>SUBTOTAL(9,H238:H242)</f>
        <v>1355.7520000000002</v>
      </c>
      <c r="I237" s="16"/>
      <c r="J237" s="27"/>
      <c r="K237" s="27"/>
      <c r="L237" s="35"/>
      <c r="M237" s="27"/>
      <c r="N237" s="14"/>
    </row>
    <row r="238" spans="1:14" ht="38.1" customHeight="1" x14ac:dyDescent="0.2">
      <c r="A238" s="12">
        <v>1</v>
      </c>
      <c r="B238" s="12" t="s">
        <v>161</v>
      </c>
      <c r="C238" s="20" t="s">
        <v>12</v>
      </c>
      <c r="D238" s="17" t="s">
        <v>6</v>
      </c>
      <c r="E238" s="21"/>
      <c r="F238" s="12"/>
      <c r="G238" s="23">
        <v>337.5</v>
      </c>
      <c r="H238" s="29">
        <v>281.786</v>
      </c>
      <c r="I238" s="31" t="s">
        <v>246</v>
      </c>
      <c r="J238" s="29">
        <v>101.05</v>
      </c>
      <c r="K238" s="28">
        <f t="shared" ref="K238:K242" si="79">J238/G238*100</f>
        <v>29.94074074074074</v>
      </c>
      <c r="L238" s="37">
        <v>4</v>
      </c>
      <c r="M238" s="29">
        <f t="shared" ref="M238:M242" si="80">H238/G238</f>
        <v>0.83492148148148149</v>
      </c>
      <c r="N238" s="19"/>
    </row>
    <row r="239" spans="1:14" ht="38.1" customHeight="1" x14ac:dyDescent="0.2">
      <c r="A239" s="12">
        <f>A238+1</f>
        <v>2</v>
      </c>
      <c r="B239" s="12" t="s">
        <v>162</v>
      </c>
      <c r="C239" s="20" t="s">
        <v>12</v>
      </c>
      <c r="D239" s="17" t="s">
        <v>6</v>
      </c>
      <c r="E239" s="21"/>
      <c r="F239" s="12"/>
      <c r="G239" s="23">
        <v>237.5</v>
      </c>
      <c r="H239" s="29">
        <v>277.54000000000002</v>
      </c>
      <c r="I239" s="31" t="s">
        <v>243</v>
      </c>
      <c r="J239" s="29">
        <v>100.53</v>
      </c>
      <c r="K239" s="28">
        <f t="shared" si="79"/>
        <v>42.328421052631583</v>
      </c>
      <c r="L239" s="37">
        <v>4</v>
      </c>
      <c r="M239" s="29">
        <f t="shared" si="80"/>
        <v>1.1685894736842106</v>
      </c>
      <c r="N239" s="19"/>
    </row>
    <row r="240" spans="1:14" ht="38.1" customHeight="1" x14ac:dyDescent="0.2">
      <c r="A240" s="12">
        <f t="shared" ref="A240:A242" si="81">A239+1</f>
        <v>3</v>
      </c>
      <c r="B240" s="12" t="s">
        <v>163</v>
      </c>
      <c r="C240" s="20" t="s">
        <v>12</v>
      </c>
      <c r="D240" s="17" t="s">
        <v>6</v>
      </c>
      <c r="E240" s="21"/>
      <c r="F240" s="12"/>
      <c r="G240" s="23">
        <v>237.5</v>
      </c>
      <c r="H240" s="29">
        <v>277.54000000000002</v>
      </c>
      <c r="I240" s="31" t="s">
        <v>242</v>
      </c>
      <c r="J240" s="29">
        <v>100.53</v>
      </c>
      <c r="K240" s="28">
        <f t="shared" si="79"/>
        <v>42.328421052631583</v>
      </c>
      <c r="L240" s="37">
        <v>4</v>
      </c>
      <c r="M240" s="29">
        <f t="shared" si="80"/>
        <v>1.1685894736842106</v>
      </c>
      <c r="N240" s="19"/>
    </row>
    <row r="241" spans="1:14" ht="38.1" customHeight="1" x14ac:dyDescent="0.2">
      <c r="A241" s="12">
        <f t="shared" si="81"/>
        <v>4</v>
      </c>
      <c r="B241" s="12" t="s">
        <v>164</v>
      </c>
      <c r="C241" s="20" t="s">
        <v>12</v>
      </c>
      <c r="D241" s="17" t="s">
        <v>6</v>
      </c>
      <c r="E241" s="21"/>
      <c r="F241" s="12"/>
      <c r="G241" s="23">
        <v>354.86</v>
      </c>
      <c r="H241" s="29">
        <v>293.49600000000004</v>
      </c>
      <c r="I241" s="31" t="s">
        <v>245</v>
      </c>
      <c r="J241" s="29">
        <v>106.67</v>
      </c>
      <c r="K241" s="28">
        <f t="shared" si="79"/>
        <v>30.059741870033253</v>
      </c>
      <c r="L241" s="37">
        <v>4</v>
      </c>
      <c r="M241" s="29">
        <f t="shared" si="80"/>
        <v>0.82707546638110807</v>
      </c>
      <c r="N241" s="19"/>
    </row>
    <row r="242" spans="1:14" ht="38.1" customHeight="1" x14ac:dyDescent="0.2">
      <c r="A242" s="12">
        <f t="shared" si="81"/>
        <v>5</v>
      </c>
      <c r="B242" s="12" t="s">
        <v>165</v>
      </c>
      <c r="C242" s="20" t="s">
        <v>12</v>
      </c>
      <c r="D242" s="17" t="s">
        <v>6</v>
      </c>
      <c r="E242" s="21"/>
      <c r="F242" s="12"/>
      <c r="G242" s="23">
        <v>288.14999999999998</v>
      </c>
      <c r="H242" s="29">
        <v>225.39000000000001</v>
      </c>
      <c r="I242" s="31" t="s">
        <v>247</v>
      </c>
      <c r="J242" s="29">
        <v>105.57</v>
      </c>
      <c r="K242" s="28">
        <f t="shared" si="79"/>
        <v>36.637168141592916</v>
      </c>
      <c r="L242" s="37">
        <v>3</v>
      </c>
      <c r="M242" s="29">
        <f t="shared" si="80"/>
        <v>0.78219677251431552</v>
      </c>
      <c r="N242" s="19"/>
    </row>
    <row r="243" spans="1:14" ht="38.1" customHeight="1" x14ac:dyDescent="0.2">
      <c r="A243" s="14" t="s">
        <v>372</v>
      </c>
      <c r="B243" s="14">
        <f>COUNT((A244))</f>
        <v>1</v>
      </c>
      <c r="C243" s="15"/>
      <c r="D243" s="14"/>
      <c r="E243" s="14"/>
      <c r="F243" s="14"/>
      <c r="G243" s="16">
        <f>SUBTOTAL(9,G244)</f>
        <v>312.52</v>
      </c>
      <c r="H243" s="16">
        <f>SUBTOTAL(9,H244)</f>
        <v>293.49600000000004</v>
      </c>
      <c r="I243" s="16"/>
      <c r="J243" s="27"/>
      <c r="K243" s="27"/>
      <c r="L243" s="35"/>
      <c r="M243" s="27"/>
      <c r="N243" s="14"/>
    </row>
    <row r="244" spans="1:14" ht="38.1" customHeight="1" x14ac:dyDescent="0.2">
      <c r="A244" s="12">
        <v>1</v>
      </c>
      <c r="B244" s="12" t="s">
        <v>373</v>
      </c>
      <c r="C244" s="20" t="s">
        <v>12</v>
      </c>
      <c r="D244" s="17" t="s">
        <v>6</v>
      </c>
      <c r="E244" s="21"/>
      <c r="F244" s="12"/>
      <c r="G244" s="23">
        <v>312.52</v>
      </c>
      <c r="H244" s="29">
        <v>293.49600000000004</v>
      </c>
      <c r="I244" s="31" t="s">
        <v>245</v>
      </c>
      <c r="J244" s="29">
        <v>106.67</v>
      </c>
      <c r="K244" s="28">
        <f t="shared" ref="K244" si="82">J244/G244*100</f>
        <v>34.132215538205557</v>
      </c>
      <c r="L244" s="37">
        <v>4</v>
      </c>
      <c r="M244" s="29">
        <f t="shared" ref="M244" si="83">H244/G244</f>
        <v>0.93912709586586474</v>
      </c>
      <c r="N244" s="19"/>
    </row>
    <row r="245" spans="1:14" ht="38.1" customHeight="1" x14ac:dyDescent="0.2">
      <c r="A245" s="14" t="s">
        <v>374</v>
      </c>
      <c r="B245" s="14">
        <f>COUNT((A246))</f>
        <v>1</v>
      </c>
      <c r="C245" s="15"/>
      <c r="D245" s="14"/>
      <c r="E245" s="14"/>
      <c r="F245" s="14"/>
      <c r="G245" s="16">
        <f>SUBTOTAL(9,G246)</f>
        <v>362.35</v>
      </c>
      <c r="H245" s="16">
        <f>SUBTOTAL(9,H246)</f>
        <v>293.49600000000004</v>
      </c>
      <c r="I245" s="16"/>
      <c r="J245" s="27"/>
      <c r="K245" s="27"/>
      <c r="L245" s="35"/>
      <c r="M245" s="27"/>
      <c r="N245" s="14"/>
    </row>
    <row r="246" spans="1:14" ht="38.1" customHeight="1" x14ac:dyDescent="0.2">
      <c r="A246" s="12">
        <v>1</v>
      </c>
      <c r="B246" s="12" t="s">
        <v>375</v>
      </c>
      <c r="C246" s="20" t="s">
        <v>12</v>
      </c>
      <c r="D246" s="17" t="s">
        <v>6</v>
      </c>
      <c r="E246" s="21"/>
      <c r="F246" s="12"/>
      <c r="G246" s="23">
        <v>362.35</v>
      </c>
      <c r="H246" s="29">
        <v>293.49600000000004</v>
      </c>
      <c r="I246" s="31" t="s">
        <v>244</v>
      </c>
      <c r="J246" s="29">
        <v>106.67</v>
      </c>
      <c r="K246" s="28">
        <f t="shared" ref="K246" si="84">J246/G246*100</f>
        <v>29.438388298606316</v>
      </c>
      <c r="L246" s="37">
        <v>4</v>
      </c>
      <c r="M246" s="29">
        <f>H246/G246</f>
        <v>0.80997930178004696</v>
      </c>
      <c r="N246" s="19"/>
    </row>
    <row r="247" spans="1:14" ht="38.1" customHeight="1" x14ac:dyDescent="0.2">
      <c r="A247" s="14" t="s">
        <v>376</v>
      </c>
      <c r="B247" s="14">
        <f>COUNT((A248:A260))</f>
        <v>13</v>
      </c>
      <c r="C247" s="15"/>
      <c r="D247" s="14"/>
      <c r="E247" s="14"/>
      <c r="F247" s="14"/>
      <c r="G247" s="16">
        <f>SUBTOTAL(9,G248:G260)</f>
        <v>3400.96</v>
      </c>
      <c r="H247" s="16">
        <f>SUBTOTAL(9,H248:H260)</f>
        <v>3522.2339999999999</v>
      </c>
      <c r="I247" s="16"/>
      <c r="J247" s="27"/>
      <c r="K247" s="27"/>
      <c r="L247" s="35"/>
      <c r="M247" s="27"/>
      <c r="N247" s="14"/>
    </row>
    <row r="248" spans="1:14" ht="38.1" customHeight="1" x14ac:dyDescent="0.2">
      <c r="A248" s="12">
        <v>1</v>
      </c>
      <c r="B248" s="12" t="s">
        <v>377</v>
      </c>
      <c r="C248" s="20" t="s">
        <v>12</v>
      </c>
      <c r="D248" s="17" t="s">
        <v>6</v>
      </c>
      <c r="E248" s="21"/>
      <c r="F248" s="12"/>
      <c r="G248" s="23">
        <v>275.43</v>
      </c>
      <c r="H248" s="29">
        <v>225.39000000000001</v>
      </c>
      <c r="I248" s="31" t="s">
        <v>390</v>
      </c>
      <c r="J248" s="29">
        <v>105.57</v>
      </c>
      <c r="K248" s="28">
        <f t="shared" ref="K248:K260" si="85">J248/G248*100</f>
        <v>38.32915804378608</v>
      </c>
      <c r="L248" s="37">
        <v>4</v>
      </c>
      <c r="M248" s="29">
        <f>H248/G248</f>
        <v>0.81832044439603535</v>
      </c>
      <c r="N248" s="19"/>
    </row>
    <row r="249" spans="1:14" ht="38.1" customHeight="1" x14ac:dyDescent="0.2">
      <c r="A249" s="12">
        <f>A248+1</f>
        <v>2</v>
      </c>
      <c r="B249" s="12" t="s">
        <v>378</v>
      </c>
      <c r="C249" s="20" t="s">
        <v>12</v>
      </c>
      <c r="D249" s="17" t="s">
        <v>6</v>
      </c>
      <c r="E249" s="21"/>
      <c r="F249" s="12"/>
      <c r="G249" s="23">
        <v>324.99</v>
      </c>
      <c r="H249" s="29">
        <v>281.786</v>
      </c>
      <c r="I249" s="31" t="s">
        <v>246</v>
      </c>
      <c r="J249" s="29">
        <v>101.05</v>
      </c>
      <c r="K249" s="28">
        <f t="shared" si="85"/>
        <v>31.093264408135635</v>
      </c>
      <c r="L249" s="37">
        <v>4</v>
      </c>
      <c r="M249" s="29">
        <f>H249/G249</f>
        <v>0.86706052493922892</v>
      </c>
      <c r="N249" s="19"/>
    </row>
    <row r="250" spans="1:14" ht="38.1" customHeight="1" x14ac:dyDescent="0.2">
      <c r="A250" s="12">
        <f t="shared" ref="A250:A260" si="86">A249+1</f>
        <v>3</v>
      </c>
      <c r="B250" s="12" t="s">
        <v>379</v>
      </c>
      <c r="C250" s="20" t="s">
        <v>12</v>
      </c>
      <c r="D250" s="17" t="s">
        <v>6</v>
      </c>
      <c r="E250" s="21"/>
      <c r="F250" s="12"/>
      <c r="G250" s="23">
        <v>237.5</v>
      </c>
      <c r="H250" s="29">
        <v>278.98399999999998</v>
      </c>
      <c r="I250" s="31" t="s">
        <v>391</v>
      </c>
      <c r="J250" s="29">
        <v>100.53</v>
      </c>
      <c r="K250" s="28">
        <f t="shared" si="85"/>
        <v>42.328421052631583</v>
      </c>
      <c r="L250" s="37">
        <v>4</v>
      </c>
      <c r="M250" s="29">
        <f t="shared" ref="M250:M260" si="87">H250/G250</f>
        <v>1.1746694736842105</v>
      </c>
      <c r="N250" s="19"/>
    </row>
    <row r="251" spans="1:14" ht="38.1" customHeight="1" x14ac:dyDescent="0.2">
      <c r="A251" s="12">
        <f t="shared" si="86"/>
        <v>4</v>
      </c>
      <c r="B251" s="12" t="s">
        <v>380</v>
      </c>
      <c r="C251" s="20" t="s">
        <v>12</v>
      </c>
      <c r="D251" s="17" t="s">
        <v>6</v>
      </c>
      <c r="E251" s="21"/>
      <c r="F251" s="12"/>
      <c r="G251" s="23">
        <v>237.5</v>
      </c>
      <c r="H251" s="29">
        <v>278.98399999999998</v>
      </c>
      <c r="I251" s="31" t="s">
        <v>392</v>
      </c>
      <c r="J251" s="29">
        <v>100.53</v>
      </c>
      <c r="K251" s="28">
        <f t="shared" si="85"/>
        <v>42.328421052631583</v>
      </c>
      <c r="L251" s="37">
        <v>4</v>
      </c>
      <c r="M251" s="29">
        <f t="shared" si="87"/>
        <v>1.1746694736842105</v>
      </c>
      <c r="N251" s="19"/>
    </row>
    <row r="252" spans="1:14" ht="38.1" customHeight="1" x14ac:dyDescent="0.2">
      <c r="A252" s="12">
        <f t="shared" si="86"/>
        <v>5</v>
      </c>
      <c r="B252" s="12" t="s">
        <v>381</v>
      </c>
      <c r="C252" s="20" t="s">
        <v>12</v>
      </c>
      <c r="D252" s="17" t="s">
        <v>6</v>
      </c>
      <c r="E252" s="21"/>
      <c r="F252" s="12"/>
      <c r="G252" s="23">
        <v>237.5</v>
      </c>
      <c r="H252" s="29">
        <v>277.54000000000002</v>
      </c>
      <c r="I252" s="31" t="s">
        <v>393</v>
      </c>
      <c r="J252" s="29">
        <v>100.53</v>
      </c>
      <c r="K252" s="28">
        <f t="shared" si="85"/>
        <v>42.328421052631583</v>
      </c>
      <c r="L252" s="37">
        <v>4</v>
      </c>
      <c r="M252" s="29">
        <f t="shared" si="87"/>
        <v>1.1685894736842106</v>
      </c>
      <c r="N252" s="19"/>
    </row>
    <row r="253" spans="1:14" ht="38.1" customHeight="1" x14ac:dyDescent="0.2">
      <c r="A253" s="12">
        <f t="shared" si="86"/>
        <v>6</v>
      </c>
      <c r="B253" s="12" t="s">
        <v>382</v>
      </c>
      <c r="C253" s="20" t="s">
        <v>12</v>
      </c>
      <c r="D253" s="17" t="s">
        <v>6</v>
      </c>
      <c r="E253" s="21"/>
      <c r="F253" s="12"/>
      <c r="G253" s="23">
        <v>237.5</v>
      </c>
      <c r="H253" s="29">
        <v>277.54000000000002</v>
      </c>
      <c r="I253" s="31" t="s">
        <v>394</v>
      </c>
      <c r="J253" s="29">
        <v>100.53</v>
      </c>
      <c r="K253" s="28">
        <f t="shared" si="85"/>
        <v>42.328421052631583</v>
      </c>
      <c r="L253" s="37">
        <v>4</v>
      </c>
      <c r="M253" s="29">
        <f t="shared" si="87"/>
        <v>1.1685894736842106</v>
      </c>
      <c r="N253" s="19"/>
    </row>
    <row r="254" spans="1:14" ht="38.1" customHeight="1" x14ac:dyDescent="0.2">
      <c r="A254" s="12">
        <f t="shared" si="86"/>
        <v>7</v>
      </c>
      <c r="B254" s="12" t="s">
        <v>383</v>
      </c>
      <c r="C254" s="20" t="s">
        <v>12</v>
      </c>
      <c r="D254" s="17" t="s">
        <v>6</v>
      </c>
      <c r="E254" s="21"/>
      <c r="F254" s="12"/>
      <c r="G254" s="23">
        <v>300</v>
      </c>
      <c r="H254" s="29">
        <v>281.786</v>
      </c>
      <c r="I254" s="31" t="s">
        <v>251</v>
      </c>
      <c r="J254" s="29">
        <v>101.05</v>
      </c>
      <c r="K254" s="28">
        <f t="shared" si="85"/>
        <v>33.68333333333333</v>
      </c>
      <c r="L254" s="37">
        <v>4</v>
      </c>
      <c r="M254" s="29">
        <f t="shared" si="87"/>
        <v>0.93928666666666671</v>
      </c>
      <c r="N254" s="19"/>
    </row>
    <row r="255" spans="1:14" ht="38.1" customHeight="1" x14ac:dyDescent="0.2">
      <c r="A255" s="12">
        <f t="shared" si="86"/>
        <v>8</v>
      </c>
      <c r="B255" s="12" t="s">
        <v>384</v>
      </c>
      <c r="C255" s="20" t="s">
        <v>12</v>
      </c>
      <c r="D255" s="17" t="s">
        <v>6</v>
      </c>
      <c r="E255" s="21"/>
      <c r="F255" s="12"/>
      <c r="G255" s="23">
        <v>237.5</v>
      </c>
      <c r="H255" s="29">
        <v>277.54000000000002</v>
      </c>
      <c r="I255" s="31" t="s">
        <v>393</v>
      </c>
      <c r="J255" s="29">
        <v>100.53</v>
      </c>
      <c r="K255" s="28">
        <f t="shared" si="85"/>
        <v>42.328421052631583</v>
      </c>
      <c r="L255" s="37">
        <v>4</v>
      </c>
      <c r="M255" s="29">
        <f t="shared" si="87"/>
        <v>1.1685894736842106</v>
      </c>
      <c r="N255" s="19"/>
    </row>
    <row r="256" spans="1:14" ht="38.1" customHeight="1" x14ac:dyDescent="0.2">
      <c r="A256" s="12">
        <f t="shared" si="86"/>
        <v>9</v>
      </c>
      <c r="B256" s="12" t="s">
        <v>385</v>
      </c>
      <c r="C256" s="20" t="s">
        <v>12</v>
      </c>
      <c r="D256" s="17" t="s">
        <v>6</v>
      </c>
      <c r="E256" s="21"/>
      <c r="F256" s="12"/>
      <c r="G256" s="23">
        <v>237.5</v>
      </c>
      <c r="H256" s="29">
        <v>277.54000000000002</v>
      </c>
      <c r="I256" s="31" t="s">
        <v>394</v>
      </c>
      <c r="J256" s="29">
        <v>100.53</v>
      </c>
      <c r="K256" s="28">
        <f t="shared" si="85"/>
        <v>42.328421052631583</v>
      </c>
      <c r="L256" s="37">
        <v>4</v>
      </c>
      <c r="M256" s="29">
        <f t="shared" si="87"/>
        <v>1.1685894736842106</v>
      </c>
      <c r="N256" s="19"/>
    </row>
    <row r="257" spans="1:14" ht="38.1" customHeight="1" x14ac:dyDescent="0.2">
      <c r="A257" s="12">
        <f t="shared" si="86"/>
        <v>10</v>
      </c>
      <c r="B257" s="12" t="s">
        <v>386</v>
      </c>
      <c r="C257" s="20" t="s">
        <v>12</v>
      </c>
      <c r="D257" s="17" t="s">
        <v>6</v>
      </c>
      <c r="E257" s="21"/>
      <c r="F257" s="12"/>
      <c r="G257" s="23">
        <v>237.5</v>
      </c>
      <c r="H257" s="29">
        <v>278.98399999999998</v>
      </c>
      <c r="I257" s="31" t="s">
        <v>391</v>
      </c>
      <c r="J257" s="29">
        <v>100.53</v>
      </c>
      <c r="K257" s="28">
        <f t="shared" si="85"/>
        <v>42.328421052631583</v>
      </c>
      <c r="L257" s="37">
        <v>4</v>
      </c>
      <c r="M257" s="29">
        <f t="shared" si="87"/>
        <v>1.1746694736842105</v>
      </c>
      <c r="N257" s="19"/>
    </row>
    <row r="258" spans="1:14" ht="38.1" customHeight="1" x14ac:dyDescent="0.2">
      <c r="A258" s="12">
        <f t="shared" si="86"/>
        <v>11</v>
      </c>
      <c r="B258" s="12" t="s">
        <v>387</v>
      </c>
      <c r="C258" s="20" t="s">
        <v>12</v>
      </c>
      <c r="D258" s="17" t="s">
        <v>6</v>
      </c>
      <c r="E258" s="21"/>
      <c r="F258" s="12"/>
      <c r="G258" s="23">
        <v>237.5</v>
      </c>
      <c r="H258" s="29">
        <v>278.98399999999998</v>
      </c>
      <c r="I258" s="31" t="s">
        <v>392</v>
      </c>
      <c r="J258" s="29">
        <v>100.53</v>
      </c>
      <c r="K258" s="28">
        <f t="shared" si="85"/>
        <v>42.328421052631583</v>
      </c>
      <c r="L258" s="37">
        <v>4</v>
      </c>
      <c r="M258" s="29">
        <f t="shared" si="87"/>
        <v>1.1746694736842105</v>
      </c>
      <c r="N258" s="19"/>
    </row>
    <row r="259" spans="1:14" ht="38.1" customHeight="1" x14ac:dyDescent="0.2">
      <c r="A259" s="12">
        <f t="shared" si="86"/>
        <v>12</v>
      </c>
      <c r="B259" s="12" t="s">
        <v>388</v>
      </c>
      <c r="C259" s="20" t="s">
        <v>12</v>
      </c>
      <c r="D259" s="17" t="s">
        <v>6</v>
      </c>
      <c r="E259" s="21"/>
      <c r="F259" s="12"/>
      <c r="G259" s="23">
        <v>324.99</v>
      </c>
      <c r="H259" s="29">
        <v>281.786</v>
      </c>
      <c r="I259" s="31" t="s">
        <v>241</v>
      </c>
      <c r="J259" s="29">
        <v>101.05</v>
      </c>
      <c r="K259" s="28">
        <f t="shared" si="85"/>
        <v>31.093264408135635</v>
      </c>
      <c r="L259" s="37">
        <v>4</v>
      </c>
      <c r="M259" s="29">
        <f t="shared" si="87"/>
        <v>0.86706052493922892</v>
      </c>
      <c r="N259" s="19"/>
    </row>
    <row r="260" spans="1:14" ht="38.1" customHeight="1" x14ac:dyDescent="0.2">
      <c r="A260" s="12">
        <f t="shared" si="86"/>
        <v>13</v>
      </c>
      <c r="B260" s="12" t="s">
        <v>389</v>
      </c>
      <c r="C260" s="20" t="s">
        <v>12</v>
      </c>
      <c r="D260" s="17" t="s">
        <v>6</v>
      </c>
      <c r="E260" s="21"/>
      <c r="F260" s="12"/>
      <c r="G260" s="23">
        <v>275.55</v>
      </c>
      <c r="H260" s="29">
        <v>225.39000000000001</v>
      </c>
      <c r="I260" s="31" t="s">
        <v>395</v>
      </c>
      <c r="J260" s="29">
        <v>105.57</v>
      </c>
      <c r="K260" s="28">
        <f t="shared" si="85"/>
        <v>38.312465977136632</v>
      </c>
      <c r="L260" s="37">
        <v>4</v>
      </c>
      <c r="M260" s="29">
        <f t="shared" si="87"/>
        <v>0.8179640718562875</v>
      </c>
      <c r="N260" s="19"/>
    </row>
    <row r="261" spans="1:14" ht="38.1" customHeight="1" x14ac:dyDescent="0.2">
      <c r="A261" s="14" t="s">
        <v>396</v>
      </c>
      <c r="B261" s="14">
        <f>COUNT((A262:A263))</f>
        <v>2</v>
      </c>
      <c r="C261" s="15"/>
      <c r="D261" s="14"/>
      <c r="E261" s="14"/>
      <c r="F261" s="14"/>
      <c r="G261" s="16">
        <f>SUBTOTAL(9,G262:G263)</f>
        <v>476.07</v>
      </c>
      <c r="H261" s="16">
        <f>SUBTOTAL(9,H262:H263)</f>
        <v>627.14</v>
      </c>
      <c r="I261" s="16"/>
      <c r="J261" s="27"/>
      <c r="K261" s="27"/>
      <c r="L261" s="35"/>
      <c r="M261" s="27"/>
      <c r="N261" s="14"/>
    </row>
    <row r="262" spans="1:14" ht="38.1" customHeight="1" x14ac:dyDescent="0.2">
      <c r="A262" s="12">
        <v>1</v>
      </c>
      <c r="B262" s="12" t="s">
        <v>397</v>
      </c>
      <c r="C262" s="20" t="s">
        <v>12</v>
      </c>
      <c r="D262" s="17" t="s">
        <v>6</v>
      </c>
      <c r="E262" s="21"/>
      <c r="F262" s="12"/>
      <c r="G262" s="23">
        <v>228.34</v>
      </c>
      <c r="H262" s="29">
        <v>313.57</v>
      </c>
      <c r="I262" s="31" t="s">
        <v>249</v>
      </c>
      <c r="J262" s="29">
        <v>110.69</v>
      </c>
      <c r="K262" s="28">
        <f t="shared" ref="K262:K263" si="88">J262/G262*100</f>
        <v>48.475956906367692</v>
      </c>
      <c r="L262" s="37">
        <v>4</v>
      </c>
      <c r="M262" s="29">
        <f>H262/G262</f>
        <v>1.373259174914601</v>
      </c>
      <c r="N262" s="19"/>
    </row>
    <row r="263" spans="1:14" ht="38.1" customHeight="1" x14ac:dyDescent="0.2">
      <c r="A263" s="12">
        <f>A262+1</f>
        <v>2</v>
      </c>
      <c r="B263" s="12" t="s">
        <v>398</v>
      </c>
      <c r="C263" s="20" t="s">
        <v>12</v>
      </c>
      <c r="D263" s="17" t="s">
        <v>6</v>
      </c>
      <c r="E263" s="21"/>
      <c r="F263" s="12"/>
      <c r="G263" s="23">
        <v>247.73</v>
      </c>
      <c r="H263" s="29">
        <v>313.57</v>
      </c>
      <c r="I263" s="31" t="s">
        <v>248</v>
      </c>
      <c r="J263" s="29">
        <v>110.69</v>
      </c>
      <c r="K263" s="28">
        <f t="shared" si="88"/>
        <v>44.681709926129251</v>
      </c>
      <c r="L263" s="37">
        <v>4</v>
      </c>
      <c r="M263" s="29">
        <f>H263/G263</f>
        <v>1.2657732208452752</v>
      </c>
      <c r="N263" s="19"/>
    </row>
    <row r="264" spans="1:14" ht="38.1" customHeight="1" x14ac:dyDescent="0.2">
      <c r="A264" s="14" t="s">
        <v>399</v>
      </c>
      <c r="B264" s="14">
        <f>COUNT((A265:A266))</f>
        <v>2</v>
      </c>
      <c r="C264" s="15"/>
      <c r="D264" s="14"/>
      <c r="E264" s="14"/>
      <c r="F264" s="14"/>
      <c r="G264" s="16">
        <f>SUBTOTAL(9,G265:G266)</f>
        <v>449.6</v>
      </c>
      <c r="H264" s="16">
        <f>SUBTOTAL(9,H265:H266)</f>
        <v>627.14</v>
      </c>
      <c r="I264" s="16"/>
      <c r="J264" s="27"/>
      <c r="K264" s="27"/>
      <c r="L264" s="35"/>
      <c r="M264" s="27"/>
      <c r="N264" s="14"/>
    </row>
    <row r="265" spans="1:14" ht="38.1" customHeight="1" x14ac:dyDescent="0.2">
      <c r="A265" s="12">
        <v>1</v>
      </c>
      <c r="B265" s="12" t="s">
        <v>166</v>
      </c>
      <c r="C265" s="20" t="s">
        <v>12</v>
      </c>
      <c r="D265" s="17" t="s">
        <v>6</v>
      </c>
      <c r="E265" s="21"/>
      <c r="F265" s="12"/>
      <c r="G265" s="23">
        <v>210.61</v>
      </c>
      <c r="H265" s="29">
        <v>313.57</v>
      </c>
      <c r="I265" s="31" t="s">
        <v>248</v>
      </c>
      <c r="J265" s="29">
        <v>110.69</v>
      </c>
      <c r="K265" s="28">
        <f t="shared" ref="K265:K266" si="89">J265/G265*100</f>
        <v>52.556858648687147</v>
      </c>
      <c r="L265" s="37">
        <v>4</v>
      </c>
      <c r="M265" s="29">
        <f t="shared" ref="M265:M266" si="90">H265/G265</f>
        <v>1.4888656758938321</v>
      </c>
      <c r="N265" s="19"/>
    </row>
    <row r="266" spans="1:14" ht="38.1" customHeight="1" x14ac:dyDescent="0.2">
      <c r="A266" s="12">
        <f>A265+1</f>
        <v>2</v>
      </c>
      <c r="B266" s="12" t="s">
        <v>167</v>
      </c>
      <c r="C266" s="20" t="s">
        <v>12</v>
      </c>
      <c r="D266" s="17" t="s">
        <v>6</v>
      </c>
      <c r="E266" s="21"/>
      <c r="F266" s="12"/>
      <c r="G266" s="23">
        <v>238.99</v>
      </c>
      <c r="H266" s="29">
        <v>313.57</v>
      </c>
      <c r="I266" s="31" t="s">
        <v>249</v>
      </c>
      <c r="J266" s="29">
        <v>110.69</v>
      </c>
      <c r="K266" s="28">
        <f t="shared" si="89"/>
        <v>46.315745428679023</v>
      </c>
      <c r="L266" s="37">
        <v>4</v>
      </c>
      <c r="M266" s="29">
        <f t="shared" si="90"/>
        <v>1.3120632662454494</v>
      </c>
      <c r="N266" s="19"/>
    </row>
    <row r="267" spans="1:14" ht="38.1" customHeight="1" x14ac:dyDescent="0.2">
      <c r="A267" s="14" t="s">
        <v>400</v>
      </c>
      <c r="B267" s="14">
        <f>COUNT((A268:A281))</f>
        <v>14</v>
      </c>
      <c r="C267" s="15"/>
      <c r="D267" s="14"/>
      <c r="E267" s="14"/>
      <c r="F267" s="14"/>
      <c r="G267" s="16">
        <f>SUBTOTAL(9,G268:G281)</f>
        <v>3173.86</v>
      </c>
      <c r="H267" s="16">
        <f>SUBTOTAL(9,H268:H281)</f>
        <v>3842.7840000000001</v>
      </c>
      <c r="I267" s="16"/>
      <c r="J267" s="27"/>
      <c r="K267" s="27"/>
      <c r="L267" s="35"/>
      <c r="M267" s="27"/>
      <c r="N267" s="14"/>
    </row>
    <row r="268" spans="1:14" ht="38.1" customHeight="1" x14ac:dyDescent="0.2">
      <c r="A268" s="12">
        <v>1</v>
      </c>
      <c r="B268" s="12" t="s">
        <v>168</v>
      </c>
      <c r="C268" s="20" t="s">
        <v>12</v>
      </c>
      <c r="D268" s="17" t="s">
        <v>6</v>
      </c>
      <c r="E268" s="21"/>
      <c r="F268" s="12"/>
      <c r="G268" s="23">
        <v>272.99</v>
      </c>
      <c r="H268" s="29">
        <v>225.39000000000001</v>
      </c>
      <c r="I268" s="31" t="s">
        <v>250</v>
      </c>
      <c r="J268" s="29">
        <v>105.57</v>
      </c>
      <c r="K268" s="28">
        <f t="shared" ref="K268:K281" si="91">J268/G268*100</f>
        <v>38.671746217810174</v>
      </c>
      <c r="L268" s="37">
        <v>3</v>
      </c>
      <c r="M268" s="29">
        <f>H268/G268</f>
        <v>0.8256346386314517</v>
      </c>
      <c r="N268" s="19"/>
    </row>
    <row r="269" spans="1:14" ht="38.1" customHeight="1" x14ac:dyDescent="0.2">
      <c r="A269" s="12">
        <f>A268+1</f>
        <v>2</v>
      </c>
      <c r="B269" s="12" t="s">
        <v>169</v>
      </c>
      <c r="C269" s="20" t="s">
        <v>12</v>
      </c>
      <c r="D269" s="17" t="s">
        <v>6</v>
      </c>
      <c r="E269" s="21"/>
      <c r="F269" s="12"/>
      <c r="G269" s="23">
        <v>326.83999999999997</v>
      </c>
      <c r="H269" s="29">
        <v>293.49600000000004</v>
      </c>
      <c r="I269" s="31" t="s">
        <v>244</v>
      </c>
      <c r="J269" s="29">
        <v>106.67</v>
      </c>
      <c r="K269" s="28">
        <f t="shared" si="91"/>
        <v>32.636764165952762</v>
      </c>
      <c r="L269" s="37">
        <v>4</v>
      </c>
      <c r="M269" s="29">
        <f>H269/G269</f>
        <v>0.89798066332150306</v>
      </c>
      <c r="N269" s="19"/>
    </row>
    <row r="270" spans="1:14" ht="38.1" customHeight="1" x14ac:dyDescent="0.2">
      <c r="A270" s="12">
        <f t="shared" ref="A270:A281" si="92">A269+1</f>
        <v>3</v>
      </c>
      <c r="B270" s="12" t="s">
        <v>170</v>
      </c>
      <c r="C270" s="20" t="s">
        <v>12</v>
      </c>
      <c r="D270" s="17" t="s">
        <v>6</v>
      </c>
      <c r="E270" s="21"/>
      <c r="F270" s="12"/>
      <c r="G270" s="23">
        <v>193.3</v>
      </c>
      <c r="H270" s="29">
        <v>282.82</v>
      </c>
      <c r="I270" s="31" t="s">
        <v>254</v>
      </c>
      <c r="J270" s="29">
        <v>92.28</v>
      </c>
      <c r="K270" s="28">
        <f t="shared" si="91"/>
        <v>47.739265390584578</v>
      </c>
      <c r="L270" s="37">
        <v>4</v>
      </c>
      <c r="M270" s="29">
        <f t="shared" ref="M270:M335" si="93">H270/G270</f>
        <v>1.4631143300569063</v>
      </c>
      <c r="N270" s="19"/>
    </row>
    <row r="271" spans="1:14" ht="38.1" customHeight="1" x14ac:dyDescent="0.2">
      <c r="A271" s="12">
        <f t="shared" si="92"/>
        <v>4</v>
      </c>
      <c r="B271" s="12" t="s">
        <v>171</v>
      </c>
      <c r="C271" s="20" t="s">
        <v>12</v>
      </c>
      <c r="D271" s="17" t="s">
        <v>6</v>
      </c>
      <c r="E271" s="21"/>
      <c r="F271" s="12"/>
      <c r="G271" s="23">
        <v>193.3</v>
      </c>
      <c r="H271" s="29">
        <v>282.82</v>
      </c>
      <c r="I271" s="31" t="s">
        <v>253</v>
      </c>
      <c r="J271" s="29">
        <v>92.28</v>
      </c>
      <c r="K271" s="28">
        <f t="shared" si="91"/>
        <v>47.739265390584578</v>
      </c>
      <c r="L271" s="37">
        <v>4</v>
      </c>
      <c r="M271" s="29">
        <f t="shared" si="93"/>
        <v>1.4631143300569063</v>
      </c>
      <c r="N271" s="19"/>
    </row>
    <row r="272" spans="1:14" ht="38.1" customHeight="1" x14ac:dyDescent="0.2">
      <c r="A272" s="12">
        <f t="shared" si="92"/>
        <v>5</v>
      </c>
      <c r="B272" s="12" t="s">
        <v>172</v>
      </c>
      <c r="C272" s="20" t="s">
        <v>12</v>
      </c>
      <c r="D272" s="17" t="s">
        <v>6</v>
      </c>
      <c r="E272" s="21"/>
      <c r="F272" s="12"/>
      <c r="G272" s="23">
        <v>193.3</v>
      </c>
      <c r="H272" s="29">
        <v>277.54000000000002</v>
      </c>
      <c r="I272" s="31" t="s">
        <v>243</v>
      </c>
      <c r="J272" s="29">
        <v>100.53</v>
      </c>
      <c r="K272" s="28">
        <f t="shared" si="91"/>
        <v>52.007242628039322</v>
      </c>
      <c r="L272" s="37">
        <v>4</v>
      </c>
      <c r="M272" s="29">
        <f t="shared" si="93"/>
        <v>1.435799275737196</v>
      </c>
      <c r="N272" s="19"/>
    </row>
    <row r="273" spans="1:14" ht="38.1" customHeight="1" x14ac:dyDescent="0.2">
      <c r="A273" s="12">
        <f t="shared" si="92"/>
        <v>6</v>
      </c>
      <c r="B273" s="12" t="s">
        <v>173</v>
      </c>
      <c r="C273" s="20" t="s">
        <v>12</v>
      </c>
      <c r="D273" s="17" t="s">
        <v>6</v>
      </c>
      <c r="E273" s="21"/>
      <c r="F273" s="12"/>
      <c r="G273" s="23">
        <v>193.3</v>
      </c>
      <c r="H273" s="29">
        <v>277.54000000000002</v>
      </c>
      <c r="I273" s="31" t="s">
        <v>242</v>
      </c>
      <c r="J273" s="29">
        <v>100.53</v>
      </c>
      <c r="K273" s="28">
        <f t="shared" si="91"/>
        <v>52.007242628039322</v>
      </c>
      <c r="L273" s="37">
        <v>4</v>
      </c>
      <c r="M273" s="29">
        <f t="shared" si="93"/>
        <v>1.435799275737196</v>
      </c>
      <c r="N273" s="19"/>
    </row>
    <row r="274" spans="1:14" ht="38.1" customHeight="1" x14ac:dyDescent="0.2">
      <c r="A274" s="12">
        <f t="shared" si="92"/>
        <v>7</v>
      </c>
      <c r="B274" s="12" t="s">
        <v>174</v>
      </c>
      <c r="C274" s="20" t="s">
        <v>12</v>
      </c>
      <c r="D274" s="17" t="s">
        <v>6</v>
      </c>
      <c r="E274" s="21"/>
      <c r="F274" s="12"/>
      <c r="G274" s="23">
        <v>244.16</v>
      </c>
      <c r="H274" s="29">
        <v>281.786</v>
      </c>
      <c r="I274" s="31" t="s">
        <v>251</v>
      </c>
      <c r="J274" s="29">
        <v>101.05</v>
      </c>
      <c r="K274" s="28">
        <f t="shared" si="91"/>
        <v>41.386795543905635</v>
      </c>
      <c r="L274" s="37">
        <v>4</v>
      </c>
      <c r="M274" s="29">
        <f t="shared" si="93"/>
        <v>1.154103866317169</v>
      </c>
      <c r="N274" s="19"/>
    </row>
    <row r="275" spans="1:14" ht="38.1" customHeight="1" x14ac:dyDescent="0.2">
      <c r="A275" s="12">
        <f t="shared" si="92"/>
        <v>8</v>
      </c>
      <c r="B275" s="12" t="s">
        <v>175</v>
      </c>
      <c r="C275" s="20" t="s">
        <v>12</v>
      </c>
      <c r="D275" s="17" t="s">
        <v>6</v>
      </c>
      <c r="E275" s="21"/>
      <c r="F275" s="12"/>
      <c r="G275" s="23">
        <v>244.17</v>
      </c>
      <c r="H275" s="29">
        <v>281.786</v>
      </c>
      <c r="I275" s="31" t="s">
        <v>252</v>
      </c>
      <c r="J275" s="29">
        <v>101.05</v>
      </c>
      <c r="K275" s="28">
        <f t="shared" si="91"/>
        <v>41.38510054470246</v>
      </c>
      <c r="L275" s="37">
        <v>4</v>
      </c>
      <c r="M275" s="29">
        <f t="shared" si="93"/>
        <v>1.1540565999098988</v>
      </c>
      <c r="N275" s="19"/>
    </row>
    <row r="276" spans="1:14" ht="38.1" customHeight="1" x14ac:dyDescent="0.2">
      <c r="A276" s="12">
        <f t="shared" si="92"/>
        <v>9</v>
      </c>
      <c r="B276" s="12" t="s">
        <v>176</v>
      </c>
      <c r="C276" s="20" t="s">
        <v>12</v>
      </c>
      <c r="D276" s="17" t="s">
        <v>6</v>
      </c>
      <c r="E276" s="21"/>
      <c r="F276" s="12"/>
      <c r="G276" s="23">
        <v>193.3</v>
      </c>
      <c r="H276" s="29">
        <v>277.54000000000002</v>
      </c>
      <c r="I276" s="31" t="s">
        <v>243</v>
      </c>
      <c r="J276" s="29">
        <v>100.53</v>
      </c>
      <c r="K276" s="28">
        <f t="shared" si="91"/>
        <v>52.007242628039322</v>
      </c>
      <c r="L276" s="37">
        <v>4</v>
      </c>
      <c r="M276" s="29">
        <f t="shared" si="93"/>
        <v>1.435799275737196</v>
      </c>
      <c r="N276" s="19"/>
    </row>
    <row r="277" spans="1:14" ht="38.1" customHeight="1" x14ac:dyDescent="0.2">
      <c r="A277" s="12">
        <f t="shared" si="92"/>
        <v>10</v>
      </c>
      <c r="B277" s="12" t="s">
        <v>177</v>
      </c>
      <c r="C277" s="20" t="s">
        <v>12</v>
      </c>
      <c r="D277" s="17" t="s">
        <v>6</v>
      </c>
      <c r="E277" s="21"/>
      <c r="F277" s="12"/>
      <c r="G277" s="23">
        <v>193.3</v>
      </c>
      <c r="H277" s="29">
        <v>277.54000000000002</v>
      </c>
      <c r="I277" s="31" t="s">
        <v>242</v>
      </c>
      <c r="J277" s="29">
        <v>100.53</v>
      </c>
      <c r="K277" s="28">
        <f t="shared" si="91"/>
        <v>52.007242628039322</v>
      </c>
      <c r="L277" s="37">
        <v>4</v>
      </c>
      <c r="M277" s="29">
        <f t="shared" si="93"/>
        <v>1.435799275737196</v>
      </c>
      <c r="N277" s="19"/>
    </row>
    <row r="278" spans="1:14" ht="38.1" customHeight="1" x14ac:dyDescent="0.2">
      <c r="A278" s="12">
        <f t="shared" si="92"/>
        <v>11</v>
      </c>
      <c r="B278" s="12" t="s">
        <v>178</v>
      </c>
      <c r="C278" s="20" t="s">
        <v>12</v>
      </c>
      <c r="D278" s="17" t="s">
        <v>6</v>
      </c>
      <c r="E278" s="21"/>
      <c r="F278" s="12"/>
      <c r="G278" s="23">
        <v>193.3</v>
      </c>
      <c r="H278" s="29">
        <v>282.82</v>
      </c>
      <c r="I278" s="31" t="s">
        <v>254</v>
      </c>
      <c r="J278" s="29">
        <v>92.28</v>
      </c>
      <c r="K278" s="28">
        <f t="shared" si="91"/>
        <v>47.739265390584578</v>
      </c>
      <c r="L278" s="37">
        <v>4</v>
      </c>
      <c r="M278" s="29">
        <f t="shared" si="93"/>
        <v>1.4631143300569063</v>
      </c>
      <c r="N278" s="19"/>
    </row>
    <row r="279" spans="1:14" ht="38.1" customHeight="1" x14ac:dyDescent="0.2">
      <c r="A279" s="12">
        <f t="shared" si="92"/>
        <v>12</v>
      </c>
      <c r="B279" s="12" t="s">
        <v>179</v>
      </c>
      <c r="C279" s="20" t="s">
        <v>12</v>
      </c>
      <c r="D279" s="17" t="s">
        <v>6</v>
      </c>
      <c r="E279" s="21"/>
      <c r="F279" s="12"/>
      <c r="G279" s="23">
        <v>193.3</v>
      </c>
      <c r="H279" s="29">
        <v>282.82</v>
      </c>
      <c r="I279" s="31" t="s">
        <v>253</v>
      </c>
      <c r="J279" s="29">
        <v>92.28</v>
      </c>
      <c r="K279" s="28">
        <f t="shared" si="91"/>
        <v>47.739265390584578</v>
      </c>
      <c r="L279" s="37">
        <v>4</v>
      </c>
      <c r="M279" s="29">
        <f t="shared" si="93"/>
        <v>1.4631143300569063</v>
      </c>
      <c r="N279" s="19"/>
    </row>
    <row r="280" spans="1:14" ht="38.1" customHeight="1" x14ac:dyDescent="0.2">
      <c r="A280" s="12">
        <f t="shared" si="92"/>
        <v>13</v>
      </c>
      <c r="B280" s="12" t="s">
        <v>180</v>
      </c>
      <c r="C280" s="20" t="s">
        <v>12</v>
      </c>
      <c r="D280" s="17" t="s">
        <v>6</v>
      </c>
      <c r="E280" s="21"/>
      <c r="F280" s="12"/>
      <c r="G280" s="23">
        <v>296.43</v>
      </c>
      <c r="H280" s="29">
        <v>293.49600000000004</v>
      </c>
      <c r="I280" s="31" t="s">
        <v>245</v>
      </c>
      <c r="J280" s="29">
        <v>106.67</v>
      </c>
      <c r="K280" s="28">
        <f t="shared" si="91"/>
        <v>35.984886819822556</v>
      </c>
      <c r="L280" s="37">
        <v>4</v>
      </c>
      <c r="M280" s="29">
        <f t="shared" si="93"/>
        <v>0.99010221637486096</v>
      </c>
      <c r="N280" s="19"/>
    </row>
    <row r="281" spans="1:14" ht="38.1" customHeight="1" x14ac:dyDescent="0.2">
      <c r="A281" s="12">
        <f t="shared" si="92"/>
        <v>14</v>
      </c>
      <c r="B281" s="12" t="s">
        <v>181</v>
      </c>
      <c r="C281" s="20" t="s">
        <v>12</v>
      </c>
      <c r="D281" s="17" t="s">
        <v>6</v>
      </c>
      <c r="E281" s="21"/>
      <c r="F281" s="12"/>
      <c r="G281" s="23">
        <v>242.87</v>
      </c>
      <c r="H281" s="29">
        <v>225.39000000000001</v>
      </c>
      <c r="I281" s="31" t="s">
        <v>247</v>
      </c>
      <c r="J281" s="29">
        <v>105.57</v>
      </c>
      <c r="K281" s="28">
        <f t="shared" si="91"/>
        <v>43.467698768888702</v>
      </c>
      <c r="L281" s="37">
        <v>3</v>
      </c>
      <c r="M281" s="29">
        <f t="shared" si="93"/>
        <v>0.92802733972907325</v>
      </c>
      <c r="N281" s="19"/>
    </row>
    <row r="282" spans="1:14" ht="38.1" customHeight="1" x14ac:dyDescent="0.2">
      <c r="A282" s="14" t="s">
        <v>401</v>
      </c>
      <c r="B282" s="14">
        <f>COUNT((A283))</f>
        <v>1</v>
      </c>
      <c r="C282" s="15"/>
      <c r="D282" s="14"/>
      <c r="E282" s="14"/>
      <c r="F282" s="14"/>
      <c r="G282" s="16">
        <f>SUBTOTAL(9,G283)</f>
        <v>361.31</v>
      </c>
      <c r="H282" s="16">
        <f>SUBTOTAL(9,H283)</f>
        <v>293.49600000000004</v>
      </c>
      <c r="I282" s="16"/>
      <c r="J282" s="27"/>
      <c r="K282" s="27"/>
      <c r="L282" s="35"/>
      <c r="M282" s="27"/>
      <c r="N282" s="14"/>
    </row>
    <row r="283" spans="1:14" ht="38.1" customHeight="1" x14ac:dyDescent="0.2">
      <c r="A283" s="12">
        <v>1</v>
      </c>
      <c r="B283" s="12" t="s">
        <v>182</v>
      </c>
      <c r="C283" s="20" t="s">
        <v>12</v>
      </c>
      <c r="D283" s="17" t="s">
        <v>6</v>
      </c>
      <c r="E283" s="21"/>
      <c r="F283" s="12"/>
      <c r="G283" s="23">
        <v>361.31</v>
      </c>
      <c r="H283" s="29">
        <v>293.49600000000004</v>
      </c>
      <c r="I283" s="31" t="s">
        <v>245</v>
      </c>
      <c r="J283" s="29">
        <v>106.67</v>
      </c>
      <c r="K283" s="28">
        <f>J283/G283*100</f>
        <v>29.523124186986244</v>
      </c>
      <c r="L283" s="37">
        <v>4</v>
      </c>
      <c r="M283" s="29">
        <f t="shared" si="93"/>
        <v>0.81231075807478348</v>
      </c>
      <c r="N283" s="19"/>
    </row>
    <row r="284" spans="1:14" ht="38.1" customHeight="1" x14ac:dyDescent="0.2">
      <c r="A284" s="14" t="s">
        <v>402</v>
      </c>
      <c r="B284" s="14">
        <f>COUNT((A285))</f>
        <v>1</v>
      </c>
      <c r="C284" s="15"/>
      <c r="D284" s="14"/>
      <c r="E284" s="14"/>
      <c r="F284" s="14"/>
      <c r="G284" s="16">
        <f>SUBTOTAL(9,G285)</f>
        <v>309.73</v>
      </c>
      <c r="H284" s="16">
        <f>SUBTOTAL(9,H285)</f>
        <v>293.49600000000004</v>
      </c>
      <c r="I284" s="16"/>
      <c r="J284" s="27"/>
      <c r="K284" s="27"/>
      <c r="L284" s="35"/>
      <c r="M284" s="27"/>
      <c r="N284" s="14"/>
    </row>
    <row r="285" spans="1:14" ht="38.1" customHeight="1" x14ac:dyDescent="0.2">
      <c r="A285" s="12">
        <v>1</v>
      </c>
      <c r="B285" s="12" t="s">
        <v>403</v>
      </c>
      <c r="C285" s="20" t="s">
        <v>12</v>
      </c>
      <c r="D285" s="17" t="s">
        <v>6</v>
      </c>
      <c r="E285" s="21"/>
      <c r="F285" s="12"/>
      <c r="G285" s="23">
        <v>309.73</v>
      </c>
      <c r="H285" s="29">
        <v>293.49600000000004</v>
      </c>
      <c r="I285" s="31" t="s">
        <v>244</v>
      </c>
      <c r="J285" s="29">
        <v>106.67</v>
      </c>
      <c r="K285" s="28">
        <f>J285/G285*100</f>
        <v>34.43967326381042</v>
      </c>
      <c r="L285" s="37">
        <v>4</v>
      </c>
      <c r="M285" s="29">
        <f t="shared" ref="M285" si="94">H285/G285</f>
        <v>0.94758660769056924</v>
      </c>
      <c r="N285" s="19"/>
    </row>
    <row r="286" spans="1:14" ht="38.1" customHeight="1" x14ac:dyDescent="0.2">
      <c r="A286" s="14" t="s">
        <v>404</v>
      </c>
      <c r="B286" s="14">
        <f>COUNT((A287:A301))</f>
        <v>15</v>
      </c>
      <c r="C286" s="15"/>
      <c r="D286" s="14"/>
      <c r="E286" s="14"/>
      <c r="F286" s="14"/>
      <c r="G286" s="16">
        <f>SUBTOTAL(9,G287:G301)</f>
        <v>3390.29</v>
      </c>
      <c r="H286" s="16">
        <f>SUBTOTAL(9,H287:H301)</f>
        <v>3883.2339999999999</v>
      </c>
      <c r="I286" s="16"/>
      <c r="J286" s="27"/>
      <c r="K286" s="27"/>
      <c r="L286" s="35"/>
      <c r="M286" s="27"/>
      <c r="N286" s="14"/>
    </row>
    <row r="287" spans="1:14" ht="38.1" customHeight="1" x14ac:dyDescent="0.2">
      <c r="A287" s="12">
        <v>1</v>
      </c>
      <c r="B287" s="12" t="s">
        <v>405</v>
      </c>
      <c r="C287" s="20" t="s">
        <v>12</v>
      </c>
      <c r="D287" s="17" t="s">
        <v>6</v>
      </c>
      <c r="E287" s="21"/>
      <c r="F287" s="12"/>
      <c r="G287" s="23">
        <v>188.2</v>
      </c>
      <c r="H287" s="29">
        <v>193.25400000000002</v>
      </c>
      <c r="I287" s="31" t="s">
        <v>255</v>
      </c>
      <c r="J287" s="29">
        <v>88.96</v>
      </c>
      <c r="K287" s="28">
        <f t="shared" ref="K287:K288" si="95">J287/G287*100</f>
        <v>47.268862911795964</v>
      </c>
      <c r="L287" s="37">
        <v>3</v>
      </c>
      <c r="M287" s="29">
        <f t="shared" ref="M287:M288" si="96">H287/G287</f>
        <v>1.026854410201913</v>
      </c>
      <c r="N287" s="19"/>
    </row>
    <row r="288" spans="1:14" ht="38.1" customHeight="1" x14ac:dyDescent="0.2">
      <c r="A288" s="12">
        <f>A287+1</f>
        <v>2</v>
      </c>
      <c r="B288" s="12" t="s">
        <v>406</v>
      </c>
      <c r="C288" s="20" t="s">
        <v>12</v>
      </c>
      <c r="D288" s="17" t="s">
        <v>6</v>
      </c>
      <c r="E288" s="21"/>
      <c r="F288" s="12"/>
      <c r="G288" s="23">
        <v>184.77</v>
      </c>
      <c r="H288" s="29">
        <v>193.25400000000002</v>
      </c>
      <c r="I288" s="31" t="s">
        <v>256</v>
      </c>
      <c r="J288" s="29">
        <v>88.96</v>
      </c>
      <c r="K288" s="28">
        <f t="shared" si="95"/>
        <v>48.146344103479997</v>
      </c>
      <c r="L288" s="37">
        <v>3</v>
      </c>
      <c r="M288" s="29">
        <f t="shared" si="96"/>
        <v>1.0459165448936516</v>
      </c>
      <c r="N288" s="19"/>
    </row>
    <row r="289" spans="1:14" ht="38.1" customHeight="1" x14ac:dyDescent="0.2">
      <c r="A289" s="12">
        <f>A288+1</f>
        <v>3</v>
      </c>
      <c r="B289" s="12" t="s">
        <v>183</v>
      </c>
      <c r="C289" s="20" t="s">
        <v>12</v>
      </c>
      <c r="D289" s="17" t="s">
        <v>6</v>
      </c>
      <c r="E289" s="21"/>
      <c r="F289" s="12"/>
      <c r="G289" s="23">
        <v>347.85</v>
      </c>
      <c r="H289" s="29">
        <v>293.49600000000004</v>
      </c>
      <c r="I289" s="31" t="s">
        <v>244</v>
      </c>
      <c r="J289" s="29">
        <v>106.67</v>
      </c>
      <c r="K289" s="28">
        <f t="shared" ref="K289:K301" si="97">J289/G289*100</f>
        <v>30.665516745723732</v>
      </c>
      <c r="L289" s="37">
        <v>4</v>
      </c>
      <c r="M289" s="29">
        <f t="shared" si="93"/>
        <v>0.84374299266925401</v>
      </c>
      <c r="N289" s="19"/>
    </row>
    <row r="290" spans="1:14" ht="38.1" customHeight="1" x14ac:dyDescent="0.2">
      <c r="A290" s="12">
        <f>A289+1</f>
        <v>4</v>
      </c>
      <c r="B290" s="12" t="s">
        <v>184</v>
      </c>
      <c r="C290" s="20" t="s">
        <v>12</v>
      </c>
      <c r="D290" s="17" t="s">
        <v>6</v>
      </c>
      <c r="E290" s="21"/>
      <c r="F290" s="12"/>
      <c r="G290" s="23">
        <v>212.99</v>
      </c>
      <c r="H290" s="29">
        <v>282.82</v>
      </c>
      <c r="I290" s="31" t="s">
        <v>254</v>
      </c>
      <c r="J290" s="29">
        <v>92.28</v>
      </c>
      <c r="K290" s="28">
        <f t="shared" si="97"/>
        <v>43.325977745434059</v>
      </c>
      <c r="L290" s="37">
        <v>4</v>
      </c>
      <c r="M290" s="29">
        <f t="shared" si="93"/>
        <v>1.327855767876426</v>
      </c>
      <c r="N290" s="19"/>
    </row>
    <row r="291" spans="1:14" ht="38.1" customHeight="1" x14ac:dyDescent="0.2">
      <c r="A291" s="12">
        <f t="shared" ref="A291:A301" si="98">A290+1</f>
        <v>5</v>
      </c>
      <c r="B291" s="12" t="s">
        <v>185</v>
      </c>
      <c r="C291" s="20" t="s">
        <v>12</v>
      </c>
      <c r="D291" s="17" t="s">
        <v>6</v>
      </c>
      <c r="E291" s="21"/>
      <c r="F291" s="12"/>
      <c r="G291" s="23">
        <v>212.99</v>
      </c>
      <c r="H291" s="29">
        <v>282.82</v>
      </c>
      <c r="I291" s="31" t="s">
        <v>253</v>
      </c>
      <c r="J291" s="29">
        <v>92.28</v>
      </c>
      <c r="K291" s="28">
        <f t="shared" si="97"/>
        <v>43.325977745434059</v>
      </c>
      <c r="L291" s="37">
        <v>4</v>
      </c>
      <c r="M291" s="29">
        <f t="shared" si="93"/>
        <v>1.327855767876426</v>
      </c>
      <c r="N291" s="19"/>
    </row>
    <row r="292" spans="1:14" ht="38.1" customHeight="1" x14ac:dyDescent="0.2">
      <c r="A292" s="12">
        <f t="shared" si="98"/>
        <v>6</v>
      </c>
      <c r="B292" s="12" t="s">
        <v>186</v>
      </c>
      <c r="C292" s="20" t="s">
        <v>12</v>
      </c>
      <c r="D292" s="17" t="s">
        <v>6</v>
      </c>
      <c r="E292" s="21"/>
      <c r="F292" s="12"/>
      <c r="G292" s="23">
        <v>212.99</v>
      </c>
      <c r="H292" s="29">
        <v>277.54000000000002</v>
      </c>
      <c r="I292" s="31" t="s">
        <v>243</v>
      </c>
      <c r="J292" s="29">
        <v>100.53</v>
      </c>
      <c r="K292" s="28">
        <f t="shared" si="97"/>
        <v>47.199399032818441</v>
      </c>
      <c r="L292" s="37">
        <v>4</v>
      </c>
      <c r="M292" s="29">
        <f t="shared" si="93"/>
        <v>1.3030658716371661</v>
      </c>
      <c r="N292" s="19"/>
    </row>
    <row r="293" spans="1:14" ht="38.1" customHeight="1" x14ac:dyDescent="0.2">
      <c r="A293" s="12">
        <f t="shared" si="98"/>
        <v>7</v>
      </c>
      <c r="B293" s="12" t="s">
        <v>187</v>
      </c>
      <c r="C293" s="20" t="s">
        <v>12</v>
      </c>
      <c r="D293" s="17" t="s">
        <v>6</v>
      </c>
      <c r="E293" s="21"/>
      <c r="F293" s="12"/>
      <c r="G293" s="23">
        <v>212.99</v>
      </c>
      <c r="H293" s="29">
        <v>277.54000000000002</v>
      </c>
      <c r="I293" s="31" t="s">
        <v>242</v>
      </c>
      <c r="J293" s="29">
        <v>100.53</v>
      </c>
      <c r="K293" s="28">
        <f t="shared" si="97"/>
        <v>47.199399032818441</v>
      </c>
      <c r="L293" s="37">
        <v>4</v>
      </c>
      <c r="M293" s="29">
        <f t="shared" si="93"/>
        <v>1.3030658716371661</v>
      </c>
      <c r="N293" s="19"/>
    </row>
    <row r="294" spans="1:14" ht="38.1" customHeight="1" x14ac:dyDescent="0.2">
      <c r="A294" s="12">
        <f t="shared" si="98"/>
        <v>8</v>
      </c>
      <c r="B294" s="12" t="s">
        <v>188</v>
      </c>
      <c r="C294" s="20" t="s">
        <v>12</v>
      </c>
      <c r="D294" s="17" t="s">
        <v>6</v>
      </c>
      <c r="E294" s="21"/>
      <c r="F294" s="12"/>
      <c r="G294" s="23">
        <v>280.25</v>
      </c>
      <c r="H294" s="29">
        <v>281.786</v>
      </c>
      <c r="I294" s="31" t="s">
        <v>241</v>
      </c>
      <c r="J294" s="29">
        <v>101.05</v>
      </c>
      <c r="K294" s="28">
        <f t="shared" si="97"/>
        <v>36.057091882247995</v>
      </c>
      <c r="L294" s="37">
        <v>4</v>
      </c>
      <c r="M294" s="29">
        <f t="shared" si="93"/>
        <v>1.0054808206958072</v>
      </c>
      <c r="N294" s="19"/>
    </row>
    <row r="295" spans="1:14" ht="38.1" customHeight="1" x14ac:dyDescent="0.2">
      <c r="A295" s="12">
        <f t="shared" si="98"/>
        <v>9</v>
      </c>
      <c r="B295" s="12" t="s">
        <v>189</v>
      </c>
      <c r="C295" s="20" t="s">
        <v>12</v>
      </c>
      <c r="D295" s="17" t="s">
        <v>6</v>
      </c>
      <c r="E295" s="21"/>
      <c r="F295" s="12"/>
      <c r="G295" s="23">
        <v>212.99</v>
      </c>
      <c r="H295" s="29">
        <v>277.54000000000002</v>
      </c>
      <c r="I295" s="31" t="s">
        <v>243</v>
      </c>
      <c r="J295" s="29">
        <v>100.53</v>
      </c>
      <c r="K295" s="28">
        <f t="shared" si="97"/>
        <v>47.199399032818441</v>
      </c>
      <c r="L295" s="37">
        <v>4</v>
      </c>
      <c r="M295" s="29">
        <f t="shared" si="93"/>
        <v>1.3030658716371661</v>
      </c>
      <c r="N295" s="19"/>
    </row>
    <row r="296" spans="1:14" ht="38.1" customHeight="1" x14ac:dyDescent="0.2">
      <c r="A296" s="12">
        <f t="shared" si="98"/>
        <v>10</v>
      </c>
      <c r="B296" s="12" t="s">
        <v>190</v>
      </c>
      <c r="C296" s="20" t="s">
        <v>12</v>
      </c>
      <c r="D296" s="17" t="s">
        <v>6</v>
      </c>
      <c r="E296" s="21"/>
      <c r="F296" s="12"/>
      <c r="G296" s="23">
        <v>212.99</v>
      </c>
      <c r="H296" s="29">
        <v>277.54000000000002</v>
      </c>
      <c r="I296" s="31" t="s">
        <v>242</v>
      </c>
      <c r="J296" s="29">
        <v>100.53</v>
      </c>
      <c r="K296" s="28">
        <f t="shared" si="97"/>
        <v>47.199399032818441</v>
      </c>
      <c r="L296" s="37">
        <v>4</v>
      </c>
      <c r="M296" s="29">
        <f t="shared" si="93"/>
        <v>1.3030658716371661</v>
      </c>
      <c r="N296" s="19"/>
    </row>
    <row r="297" spans="1:14" ht="38.1" customHeight="1" x14ac:dyDescent="0.2">
      <c r="A297" s="12">
        <f t="shared" si="98"/>
        <v>11</v>
      </c>
      <c r="B297" s="12" t="s">
        <v>191</v>
      </c>
      <c r="C297" s="20" t="s">
        <v>12</v>
      </c>
      <c r="D297" s="17" t="s">
        <v>6</v>
      </c>
      <c r="E297" s="21"/>
      <c r="F297" s="12"/>
      <c r="G297" s="23">
        <v>212.99</v>
      </c>
      <c r="H297" s="29">
        <v>282.82</v>
      </c>
      <c r="I297" s="31" t="s">
        <v>254</v>
      </c>
      <c r="J297" s="29">
        <v>92.28</v>
      </c>
      <c r="K297" s="28">
        <f t="shared" si="97"/>
        <v>43.325977745434059</v>
      </c>
      <c r="L297" s="37">
        <v>4</v>
      </c>
      <c r="M297" s="29">
        <f t="shared" si="93"/>
        <v>1.327855767876426</v>
      </c>
      <c r="N297" s="19"/>
    </row>
    <row r="298" spans="1:14" ht="38.1" customHeight="1" x14ac:dyDescent="0.2">
      <c r="A298" s="12">
        <f t="shared" si="98"/>
        <v>12</v>
      </c>
      <c r="B298" s="12" t="s">
        <v>192</v>
      </c>
      <c r="C298" s="20" t="s">
        <v>12</v>
      </c>
      <c r="D298" s="17" t="s">
        <v>6</v>
      </c>
      <c r="E298" s="21"/>
      <c r="F298" s="12"/>
      <c r="G298" s="23">
        <v>212.99</v>
      </c>
      <c r="H298" s="29">
        <v>282.82</v>
      </c>
      <c r="I298" s="31" t="s">
        <v>253</v>
      </c>
      <c r="J298" s="29">
        <v>92.28</v>
      </c>
      <c r="K298" s="28">
        <f t="shared" si="97"/>
        <v>43.325977745434059</v>
      </c>
      <c r="L298" s="37">
        <v>4</v>
      </c>
      <c r="M298" s="29">
        <f t="shared" si="93"/>
        <v>1.327855767876426</v>
      </c>
      <c r="N298" s="19"/>
    </row>
    <row r="299" spans="1:14" ht="38.1" customHeight="1" x14ac:dyDescent="0.2">
      <c r="A299" s="12">
        <f t="shared" si="98"/>
        <v>13</v>
      </c>
      <c r="B299" s="12" t="s">
        <v>193</v>
      </c>
      <c r="C299" s="20" t="s">
        <v>12</v>
      </c>
      <c r="D299" s="17" t="s">
        <v>6</v>
      </c>
      <c r="E299" s="21"/>
      <c r="F299" s="12"/>
      <c r="G299" s="23">
        <v>323.3</v>
      </c>
      <c r="H299" s="29">
        <v>293.49600000000004</v>
      </c>
      <c r="I299" s="31" t="s">
        <v>245</v>
      </c>
      <c r="J299" s="29">
        <v>106.67</v>
      </c>
      <c r="K299" s="28">
        <f t="shared" si="97"/>
        <v>32.994123105474792</v>
      </c>
      <c r="L299" s="37">
        <v>4</v>
      </c>
      <c r="M299" s="29">
        <f t="shared" si="93"/>
        <v>0.90781317661614613</v>
      </c>
      <c r="N299" s="19"/>
    </row>
    <row r="300" spans="1:14" ht="38.1" customHeight="1" x14ac:dyDescent="0.2">
      <c r="A300" s="12">
        <f t="shared" si="98"/>
        <v>14</v>
      </c>
      <c r="B300" s="12" t="s">
        <v>194</v>
      </c>
      <c r="C300" s="20" t="s">
        <v>12</v>
      </c>
      <c r="D300" s="17" t="s">
        <v>6</v>
      </c>
      <c r="E300" s="21"/>
      <c r="F300" s="12"/>
      <c r="G300" s="23">
        <v>185</v>
      </c>
      <c r="H300" s="29">
        <v>193.25400000000002</v>
      </c>
      <c r="I300" s="31" t="s">
        <v>255</v>
      </c>
      <c r="J300" s="29">
        <v>88.96</v>
      </c>
      <c r="K300" s="28">
        <f t="shared" si="97"/>
        <v>48.086486486486486</v>
      </c>
      <c r="L300" s="37">
        <v>3</v>
      </c>
      <c r="M300" s="29">
        <f t="shared" si="93"/>
        <v>1.0446162162162163</v>
      </c>
      <c r="N300" s="19"/>
    </row>
    <row r="301" spans="1:14" ht="38.1" customHeight="1" x14ac:dyDescent="0.2">
      <c r="A301" s="12">
        <f t="shared" si="98"/>
        <v>15</v>
      </c>
      <c r="B301" s="12" t="s">
        <v>195</v>
      </c>
      <c r="C301" s="20" t="s">
        <v>12</v>
      </c>
      <c r="D301" s="17" t="s">
        <v>6</v>
      </c>
      <c r="E301" s="21"/>
      <c r="F301" s="12"/>
      <c r="G301" s="23">
        <v>177</v>
      </c>
      <c r="H301" s="29">
        <v>193.25400000000002</v>
      </c>
      <c r="I301" s="31" t="s">
        <v>256</v>
      </c>
      <c r="J301" s="29">
        <v>88.96</v>
      </c>
      <c r="K301" s="28">
        <f t="shared" si="97"/>
        <v>50.259887005649716</v>
      </c>
      <c r="L301" s="37">
        <v>3</v>
      </c>
      <c r="M301" s="29">
        <f t="shared" si="93"/>
        <v>1.0918305084745763</v>
      </c>
      <c r="N301" s="19"/>
    </row>
    <row r="302" spans="1:14" ht="38.1" customHeight="1" x14ac:dyDescent="0.2">
      <c r="A302" s="14" t="s">
        <v>407</v>
      </c>
      <c r="B302" s="14">
        <f>COUNT(A303:A304)</f>
        <v>2</v>
      </c>
      <c r="C302" s="15"/>
      <c r="D302" s="14"/>
      <c r="E302" s="14"/>
      <c r="F302" s="14"/>
      <c r="G302" s="16">
        <f>SUBTOTAL(9,G303:G304)</f>
        <v>571.21</v>
      </c>
      <c r="H302" s="16">
        <f>SUBTOTAL(9,H303:H304)</f>
        <v>563.572</v>
      </c>
      <c r="I302" s="16"/>
      <c r="J302" s="27"/>
      <c r="K302" s="27"/>
      <c r="L302" s="35"/>
      <c r="M302" s="27"/>
      <c r="N302" s="14"/>
    </row>
    <row r="303" spans="1:14" ht="38.1" customHeight="1" x14ac:dyDescent="0.2">
      <c r="A303" s="12">
        <v>1</v>
      </c>
      <c r="B303" s="12" t="s">
        <v>408</v>
      </c>
      <c r="C303" s="20" t="s">
        <v>12</v>
      </c>
      <c r="D303" s="17" t="s">
        <v>6</v>
      </c>
      <c r="E303" s="21"/>
      <c r="F303" s="12"/>
      <c r="G303" s="23">
        <v>265.52999999999997</v>
      </c>
      <c r="H303" s="29">
        <v>281.786</v>
      </c>
      <c r="I303" s="31" t="s">
        <v>246</v>
      </c>
      <c r="J303" s="29">
        <v>101.05</v>
      </c>
      <c r="K303" s="28">
        <f t="shared" ref="K303:K304" si="99">J303/G303*100</f>
        <v>38.0559635446089</v>
      </c>
      <c r="L303" s="37">
        <v>4</v>
      </c>
      <c r="M303" s="29">
        <f t="shared" ref="M303:M304" si="100">H303/G303</f>
        <v>1.0612209543177797</v>
      </c>
      <c r="N303" s="19"/>
    </row>
    <row r="304" spans="1:14" ht="38.1" customHeight="1" x14ac:dyDescent="0.2">
      <c r="A304" s="12">
        <f>A303+1</f>
        <v>2</v>
      </c>
      <c r="B304" s="12" t="s">
        <v>409</v>
      </c>
      <c r="C304" s="20" t="s">
        <v>12</v>
      </c>
      <c r="D304" s="17" t="s">
        <v>6</v>
      </c>
      <c r="E304" s="21"/>
      <c r="F304" s="12"/>
      <c r="G304" s="23">
        <v>305.68</v>
      </c>
      <c r="H304" s="29">
        <v>281.786</v>
      </c>
      <c r="I304" s="31" t="s">
        <v>241</v>
      </c>
      <c r="J304" s="29">
        <v>101.05</v>
      </c>
      <c r="K304" s="28">
        <f t="shared" si="99"/>
        <v>33.057445694844276</v>
      </c>
      <c r="L304" s="37">
        <v>4</v>
      </c>
      <c r="M304" s="29">
        <f t="shared" si="100"/>
        <v>0.92183328971473433</v>
      </c>
      <c r="N304" s="19"/>
    </row>
    <row r="305" spans="1:14" ht="38.1" customHeight="1" x14ac:dyDescent="0.2">
      <c r="A305" s="14" t="s">
        <v>410</v>
      </c>
      <c r="B305" s="14">
        <f>COUNT((A306:A312))</f>
        <v>7</v>
      </c>
      <c r="C305" s="15"/>
      <c r="D305" s="14"/>
      <c r="E305" s="14"/>
      <c r="F305" s="14"/>
      <c r="G305" s="16">
        <f>SUBTOTAL(9,G306:G312)</f>
        <v>1508.43</v>
      </c>
      <c r="H305" s="16">
        <f>SUBTOTAL(9,H306:H312)</f>
        <v>1902.01</v>
      </c>
      <c r="I305" s="16"/>
      <c r="J305" s="27"/>
      <c r="K305" s="27"/>
      <c r="L305" s="35"/>
      <c r="M305" s="27"/>
      <c r="N305" s="14"/>
    </row>
    <row r="306" spans="1:14" ht="38.1" customHeight="1" x14ac:dyDescent="0.2">
      <c r="A306" s="12">
        <v>1</v>
      </c>
      <c r="B306" s="12" t="s">
        <v>196</v>
      </c>
      <c r="C306" s="20" t="s">
        <v>12</v>
      </c>
      <c r="D306" s="17" t="s">
        <v>6</v>
      </c>
      <c r="E306" s="21"/>
      <c r="F306" s="12"/>
      <c r="G306" s="23">
        <v>268.82</v>
      </c>
      <c r="H306" s="29">
        <v>225.39000000000001</v>
      </c>
      <c r="I306" s="31" t="s">
        <v>250</v>
      </c>
      <c r="J306" s="29">
        <v>105.57</v>
      </c>
      <c r="K306" s="28">
        <f t="shared" ref="K306:K312" si="101">J306/G306*100</f>
        <v>39.27163157503162</v>
      </c>
      <c r="L306" s="37">
        <v>3</v>
      </c>
      <c r="M306" s="29">
        <f t="shared" si="93"/>
        <v>0.83844208020236599</v>
      </c>
      <c r="N306" s="19"/>
    </row>
    <row r="307" spans="1:14" ht="38.1" customHeight="1" x14ac:dyDescent="0.2">
      <c r="A307" s="12">
        <f>A306+1</f>
        <v>2</v>
      </c>
      <c r="B307" s="12" t="s">
        <v>197</v>
      </c>
      <c r="C307" s="20" t="s">
        <v>12</v>
      </c>
      <c r="D307" s="17" t="s">
        <v>6</v>
      </c>
      <c r="E307" s="21"/>
      <c r="F307" s="12"/>
      <c r="G307" s="23">
        <v>229.25</v>
      </c>
      <c r="H307" s="29">
        <v>281.786</v>
      </c>
      <c r="I307" s="31" t="s">
        <v>246</v>
      </c>
      <c r="J307" s="29">
        <v>101.05</v>
      </c>
      <c r="K307" s="28">
        <f t="shared" si="101"/>
        <v>44.078516902944379</v>
      </c>
      <c r="L307" s="37">
        <v>4</v>
      </c>
      <c r="M307" s="29">
        <f t="shared" si="93"/>
        <v>1.2291646673936751</v>
      </c>
      <c r="N307" s="19"/>
    </row>
    <row r="308" spans="1:14" ht="38.1" customHeight="1" x14ac:dyDescent="0.2">
      <c r="A308" s="12">
        <f t="shared" ref="A308:A312" si="102">A307+1</f>
        <v>3</v>
      </c>
      <c r="B308" s="12" t="s">
        <v>198</v>
      </c>
      <c r="C308" s="20" t="s">
        <v>12</v>
      </c>
      <c r="D308" s="17" t="s">
        <v>6</v>
      </c>
      <c r="E308" s="21"/>
      <c r="F308" s="12"/>
      <c r="G308" s="23">
        <v>193.16</v>
      </c>
      <c r="H308" s="29">
        <v>277.54000000000002</v>
      </c>
      <c r="I308" s="31" t="s">
        <v>243</v>
      </c>
      <c r="J308" s="29">
        <v>100.53</v>
      </c>
      <c r="K308" s="28">
        <f t="shared" si="101"/>
        <v>52.044936839925448</v>
      </c>
      <c r="L308" s="37">
        <v>4</v>
      </c>
      <c r="M308" s="29">
        <f t="shared" si="93"/>
        <v>1.4368399254504038</v>
      </c>
      <c r="N308" s="19"/>
    </row>
    <row r="309" spans="1:14" ht="38.1" customHeight="1" x14ac:dyDescent="0.2">
      <c r="A309" s="12">
        <f t="shared" si="102"/>
        <v>4</v>
      </c>
      <c r="B309" s="12" t="s">
        <v>199</v>
      </c>
      <c r="C309" s="20" t="s">
        <v>12</v>
      </c>
      <c r="D309" s="17" t="s">
        <v>6</v>
      </c>
      <c r="E309" s="21"/>
      <c r="F309" s="12"/>
      <c r="G309" s="23">
        <v>193.16</v>
      </c>
      <c r="H309" s="29">
        <v>277.54000000000002</v>
      </c>
      <c r="I309" s="31" t="s">
        <v>242</v>
      </c>
      <c r="J309" s="29">
        <v>100.53</v>
      </c>
      <c r="K309" s="28">
        <f t="shared" si="101"/>
        <v>52.044936839925448</v>
      </c>
      <c r="L309" s="37">
        <v>4</v>
      </c>
      <c r="M309" s="29">
        <f t="shared" si="93"/>
        <v>1.4368399254504038</v>
      </c>
      <c r="N309" s="19"/>
    </row>
    <row r="310" spans="1:14" ht="38.1" customHeight="1" x14ac:dyDescent="0.2">
      <c r="A310" s="12">
        <f t="shared" si="102"/>
        <v>5</v>
      </c>
      <c r="B310" s="12" t="s">
        <v>200</v>
      </c>
      <c r="C310" s="20" t="s">
        <v>12</v>
      </c>
      <c r="D310" s="17" t="s">
        <v>6</v>
      </c>
      <c r="E310" s="21"/>
      <c r="F310" s="12"/>
      <c r="G310" s="23">
        <v>194.13</v>
      </c>
      <c r="H310" s="29">
        <v>278.98399999999998</v>
      </c>
      <c r="I310" s="31" t="s">
        <v>257</v>
      </c>
      <c r="J310" s="29">
        <v>100.53</v>
      </c>
      <c r="K310" s="28">
        <f t="shared" si="101"/>
        <v>51.784886416318962</v>
      </c>
      <c r="L310" s="37">
        <v>4</v>
      </c>
      <c r="M310" s="29">
        <f t="shared" si="93"/>
        <v>1.4370988512852212</v>
      </c>
      <c r="N310" s="19"/>
    </row>
    <row r="311" spans="1:14" ht="38.1" customHeight="1" x14ac:dyDescent="0.2">
      <c r="A311" s="12">
        <f t="shared" si="102"/>
        <v>6</v>
      </c>
      <c r="B311" s="12" t="s">
        <v>201</v>
      </c>
      <c r="C311" s="20" t="s">
        <v>12</v>
      </c>
      <c r="D311" s="17" t="s">
        <v>6</v>
      </c>
      <c r="E311" s="21"/>
      <c r="F311" s="12"/>
      <c r="G311" s="23">
        <v>189.91</v>
      </c>
      <c r="H311" s="29">
        <v>278.98399999999998</v>
      </c>
      <c r="I311" s="31" t="s">
        <v>258</v>
      </c>
      <c r="J311" s="29">
        <v>100.53</v>
      </c>
      <c r="K311" s="28">
        <f t="shared" si="101"/>
        <v>52.935601074193038</v>
      </c>
      <c r="L311" s="37">
        <v>4</v>
      </c>
      <c r="M311" s="29">
        <f t="shared" si="93"/>
        <v>1.4690326996998577</v>
      </c>
      <c r="N311" s="19"/>
    </row>
    <row r="312" spans="1:14" ht="38.1" customHeight="1" x14ac:dyDescent="0.2">
      <c r="A312" s="12">
        <f t="shared" si="102"/>
        <v>7</v>
      </c>
      <c r="B312" s="12" t="s">
        <v>202</v>
      </c>
      <c r="C312" s="20" t="s">
        <v>12</v>
      </c>
      <c r="D312" s="17" t="s">
        <v>6</v>
      </c>
      <c r="E312" s="21"/>
      <c r="F312" s="12"/>
      <c r="G312" s="23">
        <v>240</v>
      </c>
      <c r="H312" s="29">
        <v>281.786</v>
      </c>
      <c r="I312" s="31" t="s">
        <v>252</v>
      </c>
      <c r="J312" s="29">
        <v>101.05</v>
      </c>
      <c r="K312" s="28">
        <f t="shared" si="101"/>
        <v>42.104166666666664</v>
      </c>
      <c r="L312" s="37">
        <v>4</v>
      </c>
      <c r="M312" s="29">
        <f t="shared" si="93"/>
        <v>1.1741083333333333</v>
      </c>
      <c r="N312" s="19"/>
    </row>
    <row r="313" spans="1:14" ht="38.1" customHeight="1" x14ac:dyDescent="0.2">
      <c r="A313" s="14" t="s">
        <v>411</v>
      </c>
      <c r="B313" s="14">
        <f>COUNT((A314:A322))</f>
        <v>9</v>
      </c>
      <c r="C313" s="15"/>
      <c r="D313" s="14"/>
      <c r="E313" s="14"/>
      <c r="F313" s="14"/>
      <c r="G313" s="16">
        <f>SUBTOTAL(9,G314:G322)</f>
        <v>1915.5</v>
      </c>
      <c r="H313" s="16">
        <f>SUBTOTAL(9,H314:H322)</f>
        <v>2471.6839999999997</v>
      </c>
      <c r="I313" s="16"/>
      <c r="J313" s="27"/>
      <c r="K313" s="27"/>
      <c r="L313" s="35"/>
      <c r="M313" s="27"/>
      <c r="N313" s="14"/>
    </row>
    <row r="314" spans="1:14" ht="38.1" customHeight="1" x14ac:dyDescent="0.2">
      <c r="A314" s="12">
        <v>1</v>
      </c>
      <c r="B314" s="12" t="s">
        <v>412</v>
      </c>
      <c r="C314" s="20" t="s">
        <v>12</v>
      </c>
      <c r="D314" s="17" t="s">
        <v>6</v>
      </c>
      <c r="E314" s="21"/>
      <c r="F314" s="12"/>
      <c r="G314" s="23">
        <v>240</v>
      </c>
      <c r="H314" s="29">
        <v>281.786</v>
      </c>
      <c r="I314" s="31" t="s">
        <v>251</v>
      </c>
      <c r="J314" s="29">
        <v>101.05</v>
      </c>
      <c r="K314" s="28">
        <f t="shared" ref="K314:K316" si="103">J314/G314*100</f>
        <v>42.104166666666664</v>
      </c>
      <c r="L314" s="37">
        <v>4</v>
      </c>
      <c r="M314" s="29">
        <f t="shared" ref="M314:M316" si="104">H314/G314</f>
        <v>1.1741083333333333</v>
      </c>
      <c r="N314" s="19"/>
    </row>
    <row r="315" spans="1:14" ht="38.1" customHeight="1" x14ac:dyDescent="0.2">
      <c r="A315" s="12">
        <f t="shared" ref="A315:A317" si="105">A314+1</f>
        <v>2</v>
      </c>
      <c r="B315" s="12" t="s">
        <v>413</v>
      </c>
      <c r="C315" s="20" t="s">
        <v>12</v>
      </c>
      <c r="D315" s="17" t="s">
        <v>6</v>
      </c>
      <c r="E315" s="21"/>
      <c r="F315" s="12"/>
      <c r="G315" s="23">
        <v>190</v>
      </c>
      <c r="H315" s="29">
        <v>278.98399999999998</v>
      </c>
      <c r="I315" s="31" t="s">
        <v>391</v>
      </c>
      <c r="J315" s="29">
        <v>100.53</v>
      </c>
      <c r="K315" s="28">
        <f t="shared" si="103"/>
        <v>52.910526315789475</v>
      </c>
      <c r="L315" s="37">
        <v>4</v>
      </c>
      <c r="M315" s="29">
        <f t="shared" si="104"/>
        <v>1.4683368421052632</v>
      </c>
      <c r="N315" s="19"/>
    </row>
    <row r="316" spans="1:14" ht="38.1" customHeight="1" x14ac:dyDescent="0.2">
      <c r="A316" s="12">
        <f t="shared" si="105"/>
        <v>3</v>
      </c>
      <c r="B316" s="12" t="s">
        <v>414</v>
      </c>
      <c r="C316" s="20" t="s">
        <v>12</v>
      </c>
      <c r="D316" s="17" t="s">
        <v>6</v>
      </c>
      <c r="E316" s="21"/>
      <c r="F316" s="12"/>
      <c r="G316" s="23">
        <v>190</v>
      </c>
      <c r="H316" s="29">
        <v>278.98399999999998</v>
      </c>
      <c r="I316" s="31" t="s">
        <v>392</v>
      </c>
      <c r="J316" s="29">
        <v>100.53</v>
      </c>
      <c r="K316" s="28">
        <f t="shared" si="103"/>
        <v>52.910526315789475</v>
      </c>
      <c r="L316" s="37">
        <v>4</v>
      </c>
      <c r="M316" s="29">
        <f t="shared" si="104"/>
        <v>1.4683368421052632</v>
      </c>
      <c r="N316" s="19"/>
    </row>
    <row r="317" spans="1:14" ht="38.1" customHeight="1" x14ac:dyDescent="0.2">
      <c r="A317" s="12">
        <f t="shared" si="105"/>
        <v>4</v>
      </c>
      <c r="B317" s="12" t="s">
        <v>203</v>
      </c>
      <c r="C317" s="20" t="s">
        <v>12</v>
      </c>
      <c r="D317" s="17" t="s">
        <v>6</v>
      </c>
      <c r="E317" s="21"/>
      <c r="F317" s="12"/>
      <c r="G317" s="23">
        <v>190</v>
      </c>
      <c r="H317" s="29">
        <v>277.54000000000002</v>
      </c>
      <c r="I317" s="31" t="s">
        <v>243</v>
      </c>
      <c r="J317" s="29">
        <v>100.53</v>
      </c>
      <c r="K317" s="28">
        <f t="shared" ref="K317:K319" si="106">J317/G317*100</f>
        <v>52.910526315789475</v>
      </c>
      <c r="L317" s="37">
        <v>4</v>
      </c>
      <c r="M317" s="29">
        <f t="shared" si="93"/>
        <v>1.4607368421052633</v>
      </c>
      <c r="N317" s="19"/>
    </row>
    <row r="318" spans="1:14" ht="38.1" customHeight="1" x14ac:dyDescent="0.2">
      <c r="A318" s="12">
        <f t="shared" ref="A318:A319" si="107">A317+1</f>
        <v>5</v>
      </c>
      <c r="B318" s="12" t="s">
        <v>415</v>
      </c>
      <c r="C318" s="20" t="s">
        <v>12</v>
      </c>
      <c r="D318" s="17" t="s">
        <v>6</v>
      </c>
      <c r="E318" s="21"/>
      <c r="F318" s="12"/>
      <c r="G318" s="23">
        <v>190</v>
      </c>
      <c r="H318" s="29">
        <v>277.54000000000002</v>
      </c>
      <c r="I318" s="31" t="s">
        <v>394</v>
      </c>
      <c r="J318" s="29">
        <v>100.53</v>
      </c>
      <c r="K318" s="28">
        <f t="shared" ref="K318" si="108">J318/G318*100</f>
        <v>52.910526315789475</v>
      </c>
      <c r="L318" s="37">
        <v>4</v>
      </c>
      <c r="M318" s="29">
        <f t="shared" ref="M318" si="109">H318/G318</f>
        <v>1.4607368421052633</v>
      </c>
      <c r="N318" s="19"/>
    </row>
    <row r="319" spans="1:14" ht="38.1" customHeight="1" x14ac:dyDescent="0.2">
      <c r="A319" s="12">
        <f t="shared" si="107"/>
        <v>6</v>
      </c>
      <c r="B319" s="12" t="s">
        <v>204</v>
      </c>
      <c r="C319" s="20" t="s">
        <v>12</v>
      </c>
      <c r="D319" s="17" t="s">
        <v>6</v>
      </c>
      <c r="E319" s="21"/>
      <c r="F319" s="12"/>
      <c r="G319" s="23">
        <v>190</v>
      </c>
      <c r="H319" s="29">
        <v>278.98</v>
      </c>
      <c r="I319" s="31" t="s">
        <v>257</v>
      </c>
      <c r="J319" s="29">
        <v>100.53</v>
      </c>
      <c r="K319" s="28">
        <f t="shared" si="106"/>
        <v>52.910526315789475</v>
      </c>
      <c r="L319" s="37">
        <v>4</v>
      </c>
      <c r="M319" s="29">
        <f t="shared" si="93"/>
        <v>1.4683157894736842</v>
      </c>
      <c r="N319" s="19"/>
    </row>
    <row r="320" spans="1:14" ht="38.1" customHeight="1" x14ac:dyDescent="0.2">
      <c r="A320" s="12">
        <f t="shared" ref="A320:A322" si="110">A319+1</f>
        <v>7</v>
      </c>
      <c r="B320" s="12" t="s">
        <v>416</v>
      </c>
      <c r="C320" s="20" t="s">
        <v>12</v>
      </c>
      <c r="D320" s="17" t="s">
        <v>6</v>
      </c>
      <c r="E320" s="21"/>
      <c r="F320" s="12"/>
      <c r="G320" s="23">
        <v>190</v>
      </c>
      <c r="H320" s="29">
        <v>278.98399999999998</v>
      </c>
      <c r="I320" s="31" t="s">
        <v>392</v>
      </c>
      <c r="J320" s="29">
        <v>100.53</v>
      </c>
      <c r="K320" s="28">
        <f t="shared" ref="K320:K322" si="111">J320/G320*100</f>
        <v>52.910526315789475</v>
      </c>
      <c r="L320" s="37">
        <v>4</v>
      </c>
      <c r="M320" s="29">
        <f t="shared" ref="M320:M322" si="112">H320/G320</f>
        <v>1.4683368421052632</v>
      </c>
      <c r="N320" s="19"/>
    </row>
    <row r="321" spans="1:14" ht="38.1" customHeight="1" x14ac:dyDescent="0.2">
      <c r="A321" s="12">
        <f t="shared" si="110"/>
        <v>8</v>
      </c>
      <c r="B321" s="12" t="s">
        <v>417</v>
      </c>
      <c r="C321" s="20" t="s">
        <v>12</v>
      </c>
      <c r="D321" s="17" t="s">
        <v>6</v>
      </c>
      <c r="E321" s="21"/>
      <c r="F321" s="12"/>
      <c r="G321" s="23">
        <v>273.5</v>
      </c>
      <c r="H321" s="29">
        <v>293.49600000000004</v>
      </c>
      <c r="I321" s="31" t="s">
        <v>245</v>
      </c>
      <c r="J321" s="29">
        <v>106.67</v>
      </c>
      <c r="K321" s="28">
        <f t="shared" si="111"/>
        <v>39.001828153564901</v>
      </c>
      <c r="L321" s="37">
        <v>4</v>
      </c>
      <c r="M321" s="29">
        <f t="shared" si="112"/>
        <v>1.073111517367459</v>
      </c>
      <c r="N321" s="19"/>
    </row>
    <row r="322" spans="1:14" ht="38.1" customHeight="1" x14ac:dyDescent="0.2">
      <c r="A322" s="12">
        <f t="shared" si="110"/>
        <v>9</v>
      </c>
      <c r="B322" s="12" t="s">
        <v>418</v>
      </c>
      <c r="C322" s="20" t="s">
        <v>12</v>
      </c>
      <c r="D322" s="17" t="s">
        <v>6</v>
      </c>
      <c r="E322" s="21"/>
      <c r="F322" s="12"/>
      <c r="G322" s="23">
        <v>262</v>
      </c>
      <c r="H322" s="29">
        <v>225.39000000000001</v>
      </c>
      <c r="I322" s="31" t="s">
        <v>395</v>
      </c>
      <c r="J322" s="29">
        <v>105.57</v>
      </c>
      <c r="K322" s="28">
        <f t="shared" si="111"/>
        <v>40.293893129770993</v>
      </c>
      <c r="L322" s="37">
        <v>3</v>
      </c>
      <c r="M322" s="29">
        <f t="shared" si="112"/>
        <v>0.86026717557251919</v>
      </c>
      <c r="N322" s="19"/>
    </row>
    <row r="323" spans="1:14" ht="38.1" customHeight="1" x14ac:dyDescent="0.2">
      <c r="A323" s="14" t="s">
        <v>419</v>
      </c>
      <c r="B323" s="14">
        <f>COUNT((A324:A325))</f>
        <v>2</v>
      </c>
      <c r="C323" s="15"/>
      <c r="D323" s="14"/>
      <c r="E323" s="14"/>
      <c r="F323" s="14"/>
      <c r="G323" s="16">
        <f>SUBTOTAL(9,G324:G325)</f>
        <v>380</v>
      </c>
      <c r="H323" s="16">
        <f>SUBTOTAL(9,H324:H325)</f>
        <v>386.50800000000004</v>
      </c>
      <c r="I323" s="16"/>
      <c r="J323" s="27"/>
      <c r="K323" s="27"/>
      <c r="L323" s="35"/>
      <c r="M323" s="27"/>
      <c r="N323" s="14"/>
    </row>
    <row r="324" spans="1:14" ht="38.1" customHeight="1" x14ac:dyDescent="0.2">
      <c r="A324" s="12">
        <v>1</v>
      </c>
      <c r="B324" s="12" t="s">
        <v>420</v>
      </c>
      <c r="C324" s="20" t="s">
        <v>12</v>
      </c>
      <c r="D324" s="17" t="s">
        <v>6</v>
      </c>
      <c r="E324" s="21"/>
      <c r="F324" s="12"/>
      <c r="G324" s="23">
        <v>190</v>
      </c>
      <c r="H324" s="29">
        <v>193.25400000000002</v>
      </c>
      <c r="I324" s="31" t="s">
        <v>255</v>
      </c>
      <c r="J324" s="29">
        <v>88.96</v>
      </c>
      <c r="K324" s="28">
        <f>J324/G324*100</f>
        <v>46.821052631578944</v>
      </c>
      <c r="L324" s="37">
        <v>3</v>
      </c>
      <c r="M324" s="29">
        <f t="shared" ref="M324" si="113">H324/G324</f>
        <v>1.0171263157894739</v>
      </c>
      <c r="N324" s="19"/>
    </row>
    <row r="325" spans="1:14" ht="38.1" customHeight="1" x14ac:dyDescent="0.2">
      <c r="A325" s="12">
        <f>A324+1</f>
        <v>2</v>
      </c>
      <c r="B325" s="12" t="s">
        <v>205</v>
      </c>
      <c r="C325" s="20" t="s">
        <v>12</v>
      </c>
      <c r="D325" s="17" t="s">
        <v>6</v>
      </c>
      <c r="E325" s="21"/>
      <c r="F325" s="12"/>
      <c r="G325" s="23">
        <v>190</v>
      </c>
      <c r="H325" s="29">
        <v>193.25400000000002</v>
      </c>
      <c r="I325" s="31" t="s">
        <v>256</v>
      </c>
      <c r="J325" s="29">
        <v>88.96</v>
      </c>
      <c r="K325" s="28">
        <f>J325/G325*100</f>
        <v>46.821052631578944</v>
      </c>
      <c r="L325" s="37">
        <v>3</v>
      </c>
      <c r="M325" s="29">
        <f t="shared" si="93"/>
        <v>1.0171263157894739</v>
      </c>
      <c r="N325" s="19"/>
    </row>
    <row r="326" spans="1:14" ht="37.9" customHeight="1" x14ac:dyDescent="0.2">
      <c r="A326" s="14" t="s">
        <v>421</v>
      </c>
      <c r="B326" s="14">
        <f>COUNT((A327:A332))</f>
        <v>6</v>
      </c>
      <c r="C326" s="15"/>
      <c r="D326" s="14"/>
      <c r="E326" s="14"/>
      <c r="F326" s="14"/>
      <c r="G326" s="16">
        <f>SUBTOTAL(9,G327:G332)</f>
        <v>1315.2399999999998</v>
      </c>
      <c r="H326" s="16">
        <f>SUBTOTAL(9,H327:H332)</f>
        <v>1700.04</v>
      </c>
      <c r="I326" s="16"/>
      <c r="J326" s="27"/>
      <c r="K326" s="27"/>
      <c r="L326" s="35"/>
      <c r="M326" s="27"/>
      <c r="N326" s="14"/>
    </row>
    <row r="327" spans="1:14" ht="38.1" customHeight="1" x14ac:dyDescent="0.2">
      <c r="A327" s="12">
        <v>1</v>
      </c>
      <c r="B327" s="12" t="s">
        <v>422</v>
      </c>
      <c r="C327" s="20" t="s">
        <v>12</v>
      </c>
      <c r="D327" s="17" t="s">
        <v>6</v>
      </c>
      <c r="E327" s="21"/>
      <c r="F327" s="12"/>
      <c r="G327" s="23">
        <v>277.62</v>
      </c>
      <c r="H327" s="29">
        <v>293.49600000000004</v>
      </c>
      <c r="I327" s="31" t="s">
        <v>244</v>
      </c>
      <c r="J327" s="29">
        <v>106.67</v>
      </c>
      <c r="K327" s="28">
        <f t="shared" ref="K327" si="114">J327/G327*100</f>
        <v>38.423024277789786</v>
      </c>
      <c r="L327" s="37">
        <v>4</v>
      </c>
      <c r="M327" s="29">
        <f t="shared" ref="M327" si="115">H327/G327</f>
        <v>1.0571860816944025</v>
      </c>
      <c r="N327" s="19"/>
    </row>
    <row r="328" spans="1:14" ht="38.1" customHeight="1" x14ac:dyDescent="0.2">
      <c r="A328" s="12">
        <f>A327+1</f>
        <v>2</v>
      </c>
      <c r="B328" s="12" t="s">
        <v>206</v>
      </c>
      <c r="C328" s="20" t="s">
        <v>12</v>
      </c>
      <c r="D328" s="17" t="s">
        <v>6</v>
      </c>
      <c r="E328" s="21"/>
      <c r="F328" s="12"/>
      <c r="G328" s="23">
        <v>190</v>
      </c>
      <c r="H328" s="29">
        <v>278.98399999999998</v>
      </c>
      <c r="I328" s="31" t="s">
        <v>257</v>
      </c>
      <c r="J328" s="29">
        <v>100.53</v>
      </c>
      <c r="K328" s="28">
        <f t="shared" ref="K328:K332" si="116">J328/G328*100</f>
        <v>52.910526315789475</v>
      </c>
      <c r="L328" s="37">
        <v>4</v>
      </c>
      <c r="M328" s="29">
        <f t="shared" si="93"/>
        <v>1.4683368421052632</v>
      </c>
      <c r="N328" s="19"/>
    </row>
    <row r="329" spans="1:14" ht="38.1" customHeight="1" x14ac:dyDescent="0.2">
      <c r="A329" s="12">
        <f>A328+1</f>
        <v>3</v>
      </c>
      <c r="B329" s="12" t="s">
        <v>207</v>
      </c>
      <c r="C329" s="20" t="s">
        <v>12</v>
      </c>
      <c r="D329" s="17" t="s">
        <v>6</v>
      </c>
      <c r="E329" s="21"/>
      <c r="F329" s="12"/>
      <c r="G329" s="23">
        <v>190</v>
      </c>
      <c r="H329" s="29">
        <v>278.98399999999998</v>
      </c>
      <c r="I329" s="31" t="s">
        <v>258</v>
      </c>
      <c r="J329" s="29">
        <v>100.53</v>
      </c>
      <c r="K329" s="28">
        <f t="shared" si="116"/>
        <v>52.910526315789475</v>
      </c>
      <c r="L329" s="37">
        <v>4</v>
      </c>
      <c r="M329" s="29">
        <f t="shared" si="93"/>
        <v>1.4683368421052632</v>
      </c>
      <c r="N329" s="19"/>
    </row>
    <row r="330" spans="1:14" ht="38.1" customHeight="1" x14ac:dyDescent="0.2">
      <c r="A330" s="12">
        <f t="shared" ref="A330:A332" si="117">A329+1</f>
        <v>4</v>
      </c>
      <c r="B330" s="12" t="s">
        <v>208</v>
      </c>
      <c r="C330" s="20" t="s">
        <v>12</v>
      </c>
      <c r="D330" s="17" t="s">
        <v>6</v>
      </c>
      <c r="E330" s="21"/>
      <c r="F330" s="12"/>
      <c r="G330" s="23">
        <v>190</v>
      </c>
      <c r="H330" s="29">
        <v>277.54000000000002</v>
      </c>
      <c r="I330" s="31" t="s">
        <v>243</v>
      </c>
      <c r="J330" s="29">
        <v>100.53</v>
      </c>
      <c r="K330" s="28">
        <f t="shared" si="116"/>
        <v>52.910526315789475</v>
      </c>
      <c r="L330" s="37">
        <v>4</v>
      </c>
      <c r="M330" s="29">
        <f t="shared" si="93"/>
        <v>1.4607368421052633</v>
      </c>
      <c r="N330" s="19"/>
    </row>
    <row r="331" spans="1:14" ht="38.1" customHeight="1" x14ac:dyDescent="0.2">
      <c r="A331" s="12">
        <f t="shared" si="117"/>
        <v>5</v>
      </c>
      <c r="B331" s="12" t="s">
        <v>209</v>
      </c>
      <c r="C331" s="20" t="s">
        <v>12</v>
      </c>
      <c r="D331" s="17" t="s">
        <v>6</v>
      </c>
      <c r="E331" s="21"/>
      <c r="F331" s="12"/>
      <c r="G331" s="23">
        <v>190</v>
      </c>
      <c r="H331" s="29">
        <v>277.54000000000002</v>
      </c>
      <c r="I331" s="31" t="s">
        <v>242</v>
      </c>
      <c r="J331" s="29">
        <v>100.53</v>
      </c>
      <c r="K331" s="28">
        <f t="shared" si="116"/>
        <v>52.910526315789475</v>
      </c>
      <c r="L331" s="37">
        <v>4</v>
      </c>
      <c r="M331" s="29">
        <f t="shared" si="93"/>
        <v>1.4607368421052633</v>
      </c>
      <c r="N331" s="19"/>
    </row>
    <row r="332" spans="1:14" ht="38.1" customHeight="1" x14ac:dyDescent="0.2">
      <c r="A332" s="12">
        <f t="shared" si="117"/>
        <v>6</v>
      </c>
      <c r="B332" s="12" t="s">
        <v>210</v>
      </c>
      <c r="C332" s="20" t="s">
        <v>12</v>
      </c>
      <c r="D332" s="17" t="s">
        <v>6</v>
      </c>
      <c r="E332" s="21"/>
      <c r="F332" s="12"/>
      <c r="G332" s="23">
        <v>277.62</v>
      </c>
      <c r="H332" s="29">
        <v>293.49600000000004</v>
      </c>
      <c r="I332" s="31" t="s">
        <v>245</v>
      </c>
      <c r="J332" s="29">
        <v>106.67</v>
      </c>
      <c r="K332" s="28">
        <f t="shared" si="116"/>
        <v>38.423024277789786</v>
      </c>
      <c r="L332" s="37">
        <v>4</v>
      </c>
      <c r="M332" s="29">
        <f t="shared" si="93"/>
        <v>1.0571860816944025</v>
      </c>
      <c r="N332" s="19"/>
    </row>
    <row r="333" spans="1:14" ht="38.1" customHeight="1" x14ac:dyDescent="0.2">
      <c r="A333" s="14" t="s">
        <v>423</v>
      </c>
      <c r="B333" s="14">
        <f>COUNT((A334:A335))</f>
        <v>2</v>
      </c>
      <c r="C333" s="15"/>
      <c r="D333" s="14"/>
      <c r="E333" s="14"/>
      <c r="F333" s="14"/>
      <c r="G333" s="16">
        <f>SUBTOTAL(9,G334:G335)</f>
        <v>522.24</v>
      </c>
      <c r="H333" s="16">
        <f>SUBTOTAL(9,H334:H335)</f>
        <v>575.28200000000004</v>
      </c>
      <c r="I333" s="16"/>
      <c r="J333" s="27"/>
      <c r="K333" s="27"/>
      <c r="L333" s="35"/>
      <c r="M333" s="27"/>
      <c r="N333" s="14"/>
    </row>
    <row r="334" spans="1:14" ht="38.1" customHeight="1" x14ac:dyDescent="0.2">
      <c r="A334" s="12">
        <v>1</v>
      </c>
      <c r="B334" s="12" t="s">
        <v>211</v>
      </c>
      <c r="C334" s="20" t="s">
        <v>12</v>
      </c>
      <c r="D334" s="17" t="s">
        <v>6</v>
      </c>
      <c r="E334" s="21"/>
      <c r="F334" s="12"/>
      <c r="G334" s="23">
        <v>240</v>
      </c>
      <c r="H334" s="29">
        <v>281.786</v>
      </c>
      <c r="I334" s="31" t="s">
        <v>251</v>
      </c>
      <c r="J334" s="29">
        <v>101.05</v>
      </c>
      <c r="K334" s="28">
        <f t="shared" ref="K334:K335" si="118">J334/G334*100</f>
        <v>42.104166666666664</v>
      </c>
      <c r="L334" s="37">
        <v>4</v>
      </c>
      <c r="M334" s="29">
        <f t="shared" si="93"/>
        <v>1.1741083333333333</v>
      </c>
      <c r="N334" s="19"/>
    </row>
    <row r="335" spans="1:14" ht="38.1" customHeight="1" x14ac:dyDescent="0.2">
      <c r="A335" s="12">
        <f>A334+1</f>
        <v>2</v>
      </c>
      <c r="B335" s="12" t="s">
        <v>212</v>
      </c>
      <c r="C335" s="20" t="s">
        <v>12</v>
      </c>
      <c r="D335" s="17" t="s">
        <v>6</v>
      </c>
      <c r="E335" s="21"/>
      <c r="F335" s="12"/>
      <c r="G335" s="23">
        <v>282.24</v>
      </c>
      <c r="H335" s="29">
        <v>293.49600000000004</v>
      </c>
      <c r="I335" s="31" t="s">
        <v>245</v>
      </c>
      <c r="J335" s="29">
        <v>106.67</v>
      </c>
      <c r="K335" s="28">
        <f t="shared" si="118"/>
        <v>37.794075963718818</v>
      </c>
      <c r="L335" s="37">
        <v>4</v>
      </c>
      <c r="M335" s="29">
        <f t="shared" si="93"/>
        <v>1.0398809523809525</v>
      </c>
      <c r="N335" s="19"/>
    </row>
    <row r="337" spans="10:14" x14ac:dyDescent="0.2">
      <c r="J337" s="52" t="s">
        <v>260</v>
      </c>
      <c r="K337" s="52"/>
      <c r="L337" s="52"/>
      <c r="M337" s="52"/>
      <c r="N337" s="52"/>
    </row>
  </sheetData>
  <autoFilter ref="A5:N14"/>
  <mergeCells count="3">
    <mergeCell ref="A1:N1"/>
    <mergeCell ref="A2:N2"/>
    <mergeCell ref="J337:N337"/>
  </mergeCells>
  <phoneticPr fontId="1" type="noConversion"/>
  <conditionalFormatting sqref="D7:D12">
    <cfRule type="expression" dxfId="73" priority="92">
      <formula>OR(AND(TODAY()&gt;DATEVALUE(#REF!),TODAY()&lt;#REF!,#REF!=0),AND(TODAY()&gt;#REF!,TODAY()&lt;#REF!,#REF!=0),AND(TODAY()&gt;#REF!,TODAY()&lt;#REF!,#REF!=0),AND(TODAY()&gt;#REF!,TODAY()&lt;#REF!,#REF!=0),AND(TODAY()&gt;#REF!,TODAY()&lt;#REF!,#REF!=0),AND(TODAY()&gt;#REF!,TODAY()&lt;#REF!,#REF!=0))</formula>
    </cfRule>
  </conditionalFormatting>
  <conditionalFormatting sqref="D14:D29">
    <cfRule type="expression" dxfId="72" priority="25">
      <formula>OR(AND(TODAY()&gt;DATEVALUE(#REF!),TODAY()&lt;#REF!,#REF!=0),AND(TODAY()&gt;#REF!,TODAY()&lt;#REF!,#REF!=0),AND(TODAY()&gt;#REF!,TODAY()&lt;#REF!,#REF!=0),AND(TODAY()&gt;#REF!,TODAY()&lt;#REF!,#REF!=0),AND(TODAY()&gt;#REF!,TODAY()&lt;#REF!,#REF!=0),AND(TODAY()&gt;#REF!,TODAY()&lt;#REF!,#REF!=0))</formula>
    </cfRule>
  </conditionalFormatting>
  <conditionalFormatting sqref="D31:D46 D48:D59">
    <cfRule type="expression" dxfId="71" priority="24">
      <formula>OR(AND(TODAY()&gt;DATEVALUE(#REF!),TODAY()&lt;#REF!,#REF!=0),AND(TODAY()&gt;#REF!,TODAY()&lt;#REF!,#REF!=0),AND(TODAY()&gt;#REF!,TODAY()&lt;#REF!,#REF!=0),AND(TODAY()&gt;#REF!,TODAY()&lt;#REF!,#REF!=0),AND(TODAY()&gt;#REF!,TODAY()&lt;#REF!,#REF!=0),AND(TODAY()&gt;#REF!,TODAY()&lt;#REF!,#REF!=0))</formula>
    </cfRule>
  </conditionalFormatting>
  <conditionalFormatting sqref="D61:D84">
    <cfRule type="expression" dxfId="70" priority="23">
      <formula>OR(AND(TODAY()&gt;DATEVALUE(#REF!),TODAY()&lt;#REF!,#REF!=0),AND(TODAY()&gt;#REF!,TODAY()&lt;#REF!,#REF!=0),AND(TODAY()&gt;#REF!,TODAY()&lt;#REF!,#REF!=0),AND(TODAY()&gt;#REF!,TODAY()&lt;#REF!,#REF!=0),AND(TODAY()&gt;#REF!,TODAY()&lt;#REF!,#REF!=0),AND(TODAY()&gt;#REF!,TODAY()&lt;#REF!,#REF!=0))</formula>
    </cfRule>
  </conditionalFormatting>
  <conditionalFormatting sqref="D86:D101">
    <cfRule type="expression" dxfId="69" priority="22">
      <formula>OR(AND(TODAY()&gt;DATEVALUE(#REF!),TODAY()&lt;#REF!,#REF!=0),AND(TODAY()&gt;#REF!,TODAY()&lt;#REF!,#REF!=0),AND(TODAY()&gt;#REF!,TODAY()&lt;#REF!,#REF!=0),AND(TODAY()&gt;#REF!,TODAY()&lt;#REF!,#REF!=0),AND(TODAY()&gt;#REF!,TODAY()&lt;#REF!,#REF!=0),AND(TODAY()&gt;#REF!,TODAY()&lt;#REF!,#REF!=0))</formula>
    </cfRule>
  </conditionalFormatting>
  <conditionalFormatting sqref="D103:D118">
    <cfRule type="expression" dxfId="68" priority="21">
      <formula>OR(AND(TODAY()&gt;DATEVALUE(#REF!),TODAY()&lt;#REF!,#REF!=0),AND(TODAY()&gt;#REF!,TODAY()&lt;#REF!,#REF!=0),AND(TODAY()&gt;#REF!,TODAY()&lt;#REF!,#REF!=0),AND(TODAY()&gt;#REF!,TODAY()&lt;#REF!,#REF!=0),AND(TODAY()&gt;#REF!,TODAY()&lt;#REF!,#REF!=0),AND(TODAY()&gt;#REF!,TODAY()&lt;#REF!,#REF!=0))</formula>
    </cfRule>
  </conditionalFormatting>
  <conditionalFormatting sqref="D120:D131">
    <cfRule type="expression" dxfId="67" priority="20">
      <formula>OR(AND(TODAY()&gt;DATEVALUE(#REF!),TODAY()&lt;#REF!,#REF!=0),AND(TODAY()&gt;#REF!,TODAY()&lt;#REF!,#REF!=0),AND(TODAY()&gt;#REF!,TODAY()&lt;#REF!,#REF!=0),AND(TODAY()&gt;#REF!,TODAY()&lt;#REF!,#REF!=0),AND(TODAY()&gt;#REF!,TODAY()&lt;#REF!,#REF!=0),AND(TODAY()&gt;#REF!,TODAY()&lt;#REF!,#REF!=0))</formula>
    </cfRule>
  </conditionalFormatting>
  <conditionalFormatting sqref="D133:D138">
    <cfRule type="expression" dxfId="66" priority="19">
      <formula>OR(AND(TODAY()&gt;DATEVALUE(#REF!),TODAY()&lt;#REF!,#REF!=0),AND(TODAY()&gt;#REF!,TODAY()&lt;#REF!,#REF!=0),AND(TODAY()&gt;#REF!,TODAY()&lt;#REF!,#REF!=0),AND(TODAY()&gt;#REF!,TODAY()&lt;#REF!,#REF!=0),AND(TODAY()&gt;#REF!,TODAY()&lt;#REF!,#REF!=0),AND(TODAY()&gt;#REF!,TODAY()&lt;#REF!,#REF!=0))</formula>
    </cfRule>
  </conditionalFormatting>
  <conditionalFormatting sqref="D140:D145">
    <cfRule type="expression" dxfId="65" priority="18">
      <formula>OR(AND(TODAY()&gt;DATEVALUE(#REF!),TODAY()&lt;#REF!,#REF!=0),AND(TODAY()&gt;#REF!,TODAY()&lt;#REF!,#REF!=0),AND(TODAY()&gt;#REF!,TODAY()&lt;#REF!,#REF!=0),AND(TODAY()&gt;#REF!,TODAY()&lt;#REF!,#REF!=0),AND(TODAY()&gt;#REF!,TODAY()&lt;#REF!,#REF!=0),AND(TODAY()&gt;#REF!,TODAY()&lt;#REF!,#REF!=0))</formula>
    </cfRule>
  </conditionalFormatting>
  <conditionalFormatting sqref="D147:D155">
    <cfRule type="expression" dxfId="64" priority="17">
      <formula>OR(AND(TODAY()&gt;DATEVALUE(#REF!),TODAY()&lt;#REF!,#REF!=0),AND(TODAY()&gt;#REF!,TODAY()&lt;#REF!,#REF!=0),AND(TODAY()&gt;#REF!,TODAY()&lt;#REF!,#REF!=0),AND(TODAY()&gt;#REF!,TODAY()&lt;#REF!,#REF!=0),AND(TODAY()&gt;#REF!,TODAY()&lt;#REF!,#REF!=0),AND(TODAY()&gt;#REF!,TODAY()&lt;#REF!,#REF!=0))</formula>
    </cfRule>
  </conditionalFormatting>
  <conditionalFormatting sqref="D157:D167">
    <cfRule type="expression" dxfId="63" priority="16">
      <formula>OR(AND(TODAY()&gt;DATEVALUE(#REF!),TODAY()&lt;#REF!,#REF!=0),AND(TODAY()&gt;#REF!,TODAY()&lt;#REF!,#REF!=0),AND(TODAY()&gt;#REF!,TODAY()&lt;#REF!,#REF!=0),AND(TODAY()&gt;#REF!,TODAY()&lt;#REF!,#REF!=0),AND(TODAY()&gt;#REF!,TODAY()&lt;#REF!,#REF!=0),AND(TODAY()&gt;#REF!,TODAY()&lt;#REF!,#REF!=0))</formula>
    </cfRule>
  </conditionalFormatting>
  <conditionalFormatting sqref="D169:D221">
    <cfRule type="expression" dxfId="62" priority="15">
      <formula>OR(AND(TODAY()&gt;DATEVALUE(#REF!),TODAY()&lt;#REF!,#REF!=0),AND(TODAY()&gt;#REF!,TODAY()&lt;#REF!,#REF!=0),AND(TODAY()&gt;#REF!,TODAY()&lt;#REF!,#REF!=0),AND(TODAY()&gt;#REF!,TODAY()&lt;#REF!,#REF!=0),AND(TODAY()&gt;#REF!,TODAY()&lt;#REF!,#REF!=0),AND(TODAY()&gt;#REF!,TODAY()&lt;#REF!,#REF!=0))</formula>
    </cfRule>
  </conditionalFormatting>
  <conditionalFormatting sqref="D223:D230">
    <cfRule type="expression" dxfId="61" priority="14">
      <formula>OR(AND(TODAY()&gt;DATEVALUE(#REF!),TODAY()&lt;#REF!,#REF!=0),AND(TODAY()&gt;#REF!,TODAY()&lt;#REF!,#REF!=0),AND(TODAY()&gt;#REF!,TODAY()&lt;#REF!,#REF!=0),AND(TODAY()&gt;#REF!,TODAY()&lt;#REF!,#REF!=0),AND(TODAY()&gt;#REF!,TODAY()&lt;#REF!,#REF!=0),AND(TODAY()&gt;#REF!,TODAY()&lt;#REF!,#REF!=0))</formula>
    </cfRule>
  </conditionalFormatting>
  <conditionalFormatting sqref="D232:D236">
    <cfRule type="expression" dxfId="60" priority="13">
      <formula>OR(AND(TODAY()&gt;DATEVALUE(#REF!),TODAY()&lt;#REF!,#REF!=0),AND(TODAY()&gt;#REF!,TODAY()&lt;#REF!,#REF!=0),AND(TODAY()&gt;#REF!,TODAY()&lt;#REF!,#REF!=0),AND(TODAY()&gt;#REF!,TODAY()&lt;#REF!,#REF!=0),AND(TODAY()&gt;#REF!,TODAY()&lt;#REF!,#REF!=0),AND(TODAY()&gt;#REF!,TODAY()&lt;#REF!,#REF!=0))</formula>
    </cfRule>
  </conditionalFormatting>
  <conditionalFormatting sqref="D238:D242 D244">
    <cfRule type="expression" dxfId="59" priority="12">
      <formula>OR(AND(TODAY()&gt;DATEVALUE(#REF!),TODAY()&lt;#REF!,#REF!=0),AND(TODAY()&gt;#REF!,TODAY()&lt;#REF!,#REF!=0),AND(TODAY()&gt;#REF!,TODAY()&lt;#REF!,#REF!=0),AND(TODAY()&gt;#REF!,TODAY()&lt;#REF!,#REF!=0),AND(TODAY()&gt;#REF!,TODAY()&lt;#REF!,#REF!=0),AND(TODAY()&gt;#REF!,TODAY()&lt;#REF!,#REF!=0))</formula>
    </cfRule>
  </conditionalFormatting>
  <conditionalFormatting sqref="D265:D266">
    <cfRule type="expression" dxfId="58" priority="11">
      <formula>OR(AND(TODAY()&gt;DATEVALUE(#REF!),TODAY()&lt;#REF!,#REF!=0),AND(TODAY()&gt;#REF!,TODAY()&lt;#REF!,#REF!=0),AND(TODAY()&gt;#REF!,TODAY()&lt;#REF!,#REF!=0),AND(TODAY()&gt;#REF!,TODAY()&lt;#REF!,#REF!=0),AND(TODAY()&gt;#REF!,TODAY()&lt;#REF!,#REF!=0),AND(TODAY()&gt;#REF!,TODAY()&lt;#REF!,#REF!=0))</formula>
    </cfRule>
  </conditionalFormatting>
  <conditionalFormatting sqref="D268:D281">
    <cfRule type="expression" dxfId="57" priority="10">
      <formula>OR(AND(TODAY()&gt;DATEVALUE(#REF!),TODAY()&lt;#REF!,#REF!=0),AND(TODAY()&gt;#REF!,TODAY()&lt;#REF!,#REF!=0),AND(TODAY()&gt;#REF!,TODAY()&lt;#REF!,#REF!=0),AND(TODAY()&gt;#REF!,TODAY()&lt;#REF!,#REF!=0),AND(TODAY()&gt;#REF!,TODAY()&lt;#REF!,#REF!=0),AND(TODAY()&gt;#REF!,TODAY()&lt;#REF!,#REF!=0))</formula>
    </cfRule>
  </conditionalFormatting>
  <conditionalFormatting sqref="D283 D285">
    <cfRule type="expression" dxfId="56" priority="9">
      <formula>OR(AND(TODAY()&gt;DATEVALUE(#REF!),TODAY()&lt;#REF!,#REF!=0),AND(TODAY()&gt;#REF!,TODAY()&lt;#REF!,#REF!=0),AND(TODAY()&gt;#REF!,TODAY()&lt;#REF!,#REF!=0),AND(TODAY()&gt;#REF!,TODAY()&lt;#REF!,#REF!=0),AND(TODAY()&gt;#REF!,TODAY()&lt;#REF!,#REF!=0),AND(TODAY()&gt;#REF!,TODAY()&lt;#REF!,#REF!=0))</formula>
    </cfRule>
  </conditionalFormatting>
  <conditionalFormatting sqref="D287:D301 D303:D304">
    <cfRule type="expression" dxfId="55" priority="8">
      <formula>OR(AND(TODAY()&gt;DATEVALUE(#REF!),TODAY()&lt;#REF!,#REF!=0),AND(TODAY()&gt;#REF!,TODAY()&lt;#REF!,#REF!=0),AND(TODAY()&gt;#REF!,TODAY()&lt;#REF!,#REF!=0),AND(TODAY()&gt;#REF!,TODAY()&lt;#REF!,#REF!=0),AND(TODAY()&gt;#REF!,TODAY()&lt;#REF!,#REF!=0),AND(TODAY()&gt;#REF!,TODAY()&lt;#REF!,#REF!=0))</formula>
    </cfRule>
  </conditionalFormatting>
  <conditionalFormatting sqref="D306:D312">
    <cfRule type="expression" dxfId="54" priority="7">
      <formula>OR(AND(TODAY()&gt;DATEVALUE(#REF!),TODAY()&lt;#REF!,#REF!=0),AND(TODAY()&gt;#REF!,TODAY()&lt;#REF!,#REF!=0),AND(TODAY()&gt;#REF!,TODAY()&lt;#REF!,#REF!=0),AND(TODAY()&gt;#REF!,TODAY()&lt;#REF!,#REF!=0),AND(TODAY()&gt;#REF!,TODAY()&lt;#REF!,#REF!=0),AND(TODAY()&gt;#REF!,TODAY()&lt;#REF!,#REF!=0))</formula>
    </cfRule>
  </conditionalFormatting>
  <conditionalFormatting sqref="D314:D322">
    <cfRule type="expression" dxfId="53" priority="6">
      <formula>OR(AND(TODAY()&gt;DATEVALUE(#REF!),TODAY()&lt;#REF!,#REF!=0),AND(TODAY()&gt;#REF!,TODAY()&lt;#REF!,#REF!=0),AND(TODAY()&gt;#REF!,TODAY()&lt;#REF!,#REF!=0),AND(TODAY()&gt;#REF!,TODAY()&lt;#REF!,#REF!=0),AND(TODAY()&gt;#REF!,TODAY()&lt;#REF!,#REF!=0),AND(TODAY()&gt;#REF!,TODAY()&lt;#REF!,#REF!=0))</formula>
    </cfRule>
  </conditionalFormatting>
  <conditionalFormatting sqref="D324:D325">
    <cfRule type="expression" dxfId="52" priority="5">
      <formula>OR(AND(TODAY()&gt;DATEVALUE(#REF!),TODAY()&lt;#REF!,#REF!=0),AND(TODAY()&gt;#REF!,TODAY()&lt;#REF!,#REF!=0),AND(TODAY()&gt;#REF!,TODAY()&lt;#REF!,#REF!=0),AND(TODAY()&gt;#REF!,TODAY()&lt;#REF!,#REF!=0),AND(TODAY()&gt;#REF!,TODAY()&lt;#REF!,#REF!=0),AND(TODAY()&gt;#REF!,TODAY()&lt;#REF!,#REF!=0))</formula>
    </cfRule>
  </conditionalFormatting>
  <conditionalFormatting sqref="D327:D332">
    <cfRule type="expression" dxfId="51" priority="4">
      <formula>OR(AND(TODAY()&gt;DATEVALUE(#REF!),TODAY()&lt;#REF!,#REF!=0),AND(TODAY()&gt;#REF!,TODAY()&lt;#REF!,#REF!=0),AND(TODAY()&gt;#REF!,TODAY()&lt;#REF!,#REF!=0),AND(TODAY()&gt;#REF!,TODAY()&lt;#REF!,#REF!=0),AND(TODAY()&gt;#REF!,TODAY()&lt;#REF!,#REF!=0),AND(TODAY()&gt;#REF!,TODAY()&lt;#REF!,#REF!=0))</formula>
    </cfRule>
  </conditionalFormatting>
  <conditionalFormatting sqref="D334:D335">
    <cfRule type="expression" dxfId="50" priority="3">
      <formula>OR(AND(TODAY()&gt;DATEVALUE(#REF!),TODAY()&lt;#REF!,#REF!=0),AND(TODAY()&gt;#REF!,TODAY()&lt;#REF!,#REF!=0),AND(TODAY()&gt;#REF!,TODAY()&lt;#REF!,#REF!=0),AND(TODAY()&gt;#REF!,TODAY()&lt;#REF!,#REF!=0),AND(TODAY()&gt;#REF!,TODAY()&lt;#REF!,#REF!=0),AND(TODAY()&gt;#REF!,TODAY()&lt;#REF!,#REF!=0))</formula>
    </cfRule>
  </conditionalFormatting>
  <conditionalFormatting sqref="D248:D260 D262:D263">
    <cfRule type="expression" dxfId="49" priority="2">
      <formula>OR(AND(TODAY()&gt;DATEVALUE(#REF!),TODAY()&lt;#REF!,#REF!=0),AND(TODAY()&gt;#REF!,TODAY()&lt;#REF!,#REF!=0),AND(TODAY()&gt;#REF!,TODAY()&lt;#REF!,#REF!=0),AND(TODAY()&gt;#REF!,TODAY()&lt;#REF!,#REF!=0),AND(TODAY()&gt;#REF!,TODAY()&lt;#REF!,#REF!=0),AND(TODAY()&gt;#REF!,TODAY()&lt;#REF!,#REF!=0))</formula>
    </cfRule>
  </conditionalFormatting>
  <conditionalFormatting sqref="D246">
    <cfRule type="expression" dxfId="48" priority="1">
      <formula>OR(AND(TODAY()&gt;DATEVALUE(#REF!),TODAY()&lt;#REF!,#REF!=0),AND(TODAY()&gt;#REF!,TODAY()&lt;#REF!,#REF!=0),AND(TODAY()&gt;#REF!,TODAY()&lt;#REF!,#REF!=0),AND(TODAY()&gt;#REF!,TODAY()&lt;#REF!,#REF!=0),AND(TODAY()&gt;#REF!,TODAY()&lt;#REF!,#REF!=0),AND(TODAY()&gt;#REF!,TODAY()&lt;#REF!,#REF!=0))</formula>
    </cfRule>
  </conditionalFormatting>
  <pageMargins left="0.51181102362204722" right="0.15748031496062992" top="0.51181102362204722" bottom="0.39370078740157483" header="0.31496062992125984" footer="0.19685039370078741"/>
  <pageSetup paperSize="8" scale="42" fitToHeight="0" orientation="landscape" r:id="rId1"/>
  <headerFooter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93"/>
  <sheetViews>
    <sheetView showGridLines="0" tabSelected="1" zoomScale="90" zoomScaleNormal="90" zoomScaleSheetLayoutView="80" workbookViewId="0">
      <pane ySplit="4" topLeftCell="A788" activePane="bottomLeft" state="frozen"/>
      <selection pane="bottomLeft" activeCell="B621" sqref="B621"/>
    </sheetView>
  </sheetViews>
  <sheetFormatPr defaultColWidth="9.140625" defaultRowHeight="18.75" x14ac:dyDescent="0.2"/>
  <cols>
    <col min="1" max="1" width="19.42578125" style="1" customWidth="1"/>
    <col min="2" max="2" width="32.140625" style="1" customWidth="1"/>
    <col min="3" max="3" width="39.5703125" style="13" customWidth="1"/>
    <col min="4" max="4" width="36.85546875" style="1" hidden="1" customWidth="1"/>
    <col min="5" max="5" width="16" style="1" hidden="1" customWidth="1"/>
    <col min="6" max="6" width="19.85546875" style="1" hidden="1" customWidth="1"/>
    <col min="7" max="7" width="21.140625" style="3" customWidth="1"/>
    <col min="8" max="8" width="17.140625" style="24" customWidth="1"/>
    <col min="9" max="9" width="30.5703125" style="3" customWidth="1"/>
    <col min="10" max="11" width="17.140625" style="24" customWidth="1"/>
    <col min="12" max="12" width="17.140625" style="32" customWidth="1"/>
    <col min="13" max="13" width="17.140625" style="24" customWidth="1"/>
    <col min="14" max="14" width="18.140625" style="1" hidden="1" customWidth="1"/>
    <col min="15" max="16384" width="9.140625" style="2"/>
  </cols>
  <sheetData>
    <row r="1" spans="1:14" ht="67.349999999999994" customHeight="1" x14ac:dyDescent="0.2">
      <c r="A1" s="48" t="s">
        <v>1645</v>
      </c>
      <c r="B1" s="48"/>
      <c r="C1" s="49"/>
      <c r="D1" s="49"/>
      <c r="E1" s="49"/>
      <c r="F1" s="49"/>
      <c r="G1" s="49"/>
      <c r="H1" s="49"/>
      <c r="I1" s="49"/>
      <c r="J1" s="49"/>
      <c r="K1" s="49"/>
      <c r="L1" s="49"/>
      <c r="M1" s="49"/>
      <c r="N1" s="49"/>
    </row>
    <row r="2" spans="1:14" x14ac:dyDescent="0.2">
      <c r="A2" s="50" t="s">
        <v>1641</v>
      </c>
      <c r="B2" s="51"/>
      <c r="C2" s="51"/>
      <c r="D2" s="51"/>
      <c r="E2" s="51"/>
      <c r="F2" s="51"/>
      <c r="G2" s="51"/>
      <c r="H2" s="51"/>
      <c r="I2" s="51"/>
      <c r="J2" s="51"/>
      <c r="K2" s="51"/>
      <c r="L2" s="51"/>
      <c r="M2" s="51"/>
      <c r="N2" s="51"/>
    </row>
    <row r="3" spans="1:14" ht="10.5" customHeight="1" x14ac:dyDescent="0.2"/>
    <row r="4" spans="1:14" ht="157.5" customHeight="1" x14ac:dyDescent="0.2">
      <c r="A4" s="7" t="s">
        <v>4</v>
      </c>
      <c r="B4" s="41" t="s">
        <v>1642</v>
      </c>
      <c r="C4" s="8" t="s">
        <v>2</v>
      </c>
      <c r="D4" s="8" t="s">
        <v>5</v>
      </c>
      <c r="E4" s="9" t="s">
        <v>0</v>
      </c>
      <c r="F4" s="8" t="s">
        <v>1</v>
      </c>
      <c r="G4" s="10" t="s">
        <v>1643</v>
      </c>
      <c r="H4" s="25" t="s">
        <v>7</v>
      </c>
      <c r="I4" s="10" t="s">
        <v>8</v>
      </c>
      <c r="J4" s="25" t="s">
        <v>9</v>
      </c>
      <c r="K4" s="25" t="s">
        <v>10</v>
      </c>
      <c r="L4" s="33" t="s">
        <v>259</v>
      </c>
      <c r="M4" s="25" t="s">
        <v>11</v>
      </c>
      <c r="N4" s="7" t="s">
        <v>3</v>
      </c>
    </row>
    <row r="5" spans="1:14" ht="45" customHeight="1" x14ac:dyDescent="0.2">
      <c r="A5" s="7"/>
      <c r="B5" s="46">
        <f>B7+B46+B207</f>
        <v>718</v>
      </c>
      <c r="C5" s="8"/>
      <c r="D5" s="8"/>
      <c r="E5" s="9"/>
      <c r="F5" s="8"/>
      <c r="G5" s="47">
        <f>G7+G46+G207</f>
        <v>123986.75000000015</v>
      </c>
      <c r="H5" s="47">
        <f>H7+H46+H207</f>
        <v>172166.73200000031</v>
      </c>
      <c r="I5" s="10"/>
      <c r="J5" s="25"/>
      <c r="K5" s="25"/>
      <c r="L5" s="33"/>
      <c r="M5" s="25"/>
      <c r="N5" s="45"/>
    </row>
    <row r="6" spans="1:14" ht="38.1" customHeight="1" x14ac:dyDescent="0.2">
      <c r="A6" s="53" t="s">
        <v>464</v>
      </c>
      <c r="B6" s="54"/>
      <c r="C6" s="54"/>
      <c r="D6" s="54"/>
      <c r="E6" s="54"/>
      <c r="F6" s="54"/>
      <c r="G6" s="54"/>
      <c r="H6" s="54"/>
      <c r="I6" s="54"/>
      <c r="J6" s="54"/>
      <c r="K6" s="54"/>
      <c r="L6" s="54"/>
      <c r="M6" s="54"/>
      <c r="N6" s="55"/>
    </row>
    <row r="7" spans="1:14" ht="38.1" customHeight="1" x14ac:dyDescent="0.2">
      <c r="A7" s="4"/>
      <c r="B7" s="11">
        <f>B8+B11+B15+B19+B21+B23+B29+B31+B37+B40+B43</f>
        <v>26</v>
      </c>
      <c r="C7" s="6"/>
      <c r="D7" s="4"/>
      <c r="E7" s="4"/>
      <c r="F7" s="4"/>
      <c r="G7" s="5">
        <f>SUBTOTAL(9,G8:G44)</f>
        <v>5031.2400000000007</v>
      </c>
      <c r="H7" s="5">
        <f>SUBTOTAL(9,H8:H44)</f>
        <v>6893.1320000000014</v>
      </c>
      <c r="I7" s="5"/>
      <c r="J7" s="26"/>
      <c r="K7" s="26"/>
      <c r="L7" s="34"/>
      <c r="M7" s="26"/>
      <c r="N7" s="4"/>
    </row>
    <row r="8" spans="1:14" ht="38.1" customHeight="1" x14ac:dyDescent="0.2">
      <c r="A8" s="42" t="s">
        <v>19</v>
      </c>
      <c r="B8" s="14">
        <f>COUNT((A9:A10))</f>
        <v>2</v>
      </c>
      <c r="C8" s="15"/>
      <c r="D8" s="14"/>
      <c r="E8" s="14"/>
      <c r="F8" s="14"/>
      <c r="G8" s="16">
        <f>SUBTOTAL(9,G9:G10)</f>
        <v>425</v>
      </c>
      <c r="H8" s="16">
        <f>SUBTOTAL(9,H9:H10)</f>
        <v>579.24</v>
      </c>
      <c r="I8" s="16"/>
      <c r="J8" s="27"/>
      <c r="K8" s="27"/>
      <c r="L8" s="35"/>
      <c r="M8" s="27"/>
      <c r="N8" s="16"/>
    </row>
    <row r="9" spans="1:14" ht="38.1" customHeight="1" x14ac:dyDescent="0.2">
      <c r="A9" s="12">
        <v>1</v>
      </c>
      <c r="B9" s="12" t="s">
        <v>263</v>
      </c>
      <c r="C9" s="20" t="s">
        <v>12</v>
      </c>
      <c r="D9" s="17" t="s">
        <v>6</v>
      </c>
      <c r="E9" s="21" t="s">
        <v>427</v>
      </c>
      <c r="F9" s="12" t="s">
        <v>428</v>
      </c>
      <c r="G9" s="22">
        <v>237.5</v>
      </c>
      <c r="H9" s="28">
        <v>289.71000000000004</v>
      </c>
      <c r="I9" s="30" t="s">
        <v>265</v>
      </c>
      <c r="J9" s="28">
        <v>100.24</v>
      </c>
      <c r="K9" s="28">
        <f>J9/G9*100</f>
        <v>42.206315789473678</v>
      </c>
      <c r="L9" s="36">
        <v>4</v>
      </c>
      <c r="M9" s="29">
        <f t="shared" ref="M9:M10" si="0">H9/G9</f>
        <v>1.2198315789473686</v>
      </c>
      <c r="N9" s="18"/>
    </row>
    <row r="10" spans="1:14" ht="38.1" customHeight="1" x14ac:dyDescent="0.2">
      <c r="A10" s="12">
        <f>A9+1</f>
        <v>2</v>
      </c>
      <c r="B10" s="12" t="s">
        <v>264</v>
      </c>
      <c r="C10" s="20" t="s">
        <v>12</v>
      </c>
      <c r="D10" s="17" t="s">
        <v>6</v>
      </c>
      <c r="E10" s="21" t="s">
        <v>427</v>
      </c>
      <c r="F10" s="12" t="s">
        <v>428</v>
      </c>
      <c r="G10" s="22">
        <v>187.5</v>
      </c>
      <c r="H10" s="28">
        <v>289.52999999999997</v>
      </c>
      <c r="I10" s="30" t="s">
        <v>266</v>
      </c>
      <c r="J10" s="28">
        <v>104.69</v>
      </c>
      <c r="K10" s="28">
        <f t="shared" ref="K10" si="1">J10/G10*100</f>
        <v>55.834666666666664</v>
      </c>
      <c r="L10" s="36">
        <v>4</v>
      </c>
      <c r="M10" s="29">
        <f t="shared" si="0"/>
        <v>1.5441599999999998</v>
      </c>
      <c r="N10" s="18"/>
    </row>
    <row r="11" spans="1:14" ht="38.1" customHeight="1" x14ac:dyDescent="0.2">
      <c r="A11" s="42" t="s">
        <v>424</v>
      </c>
      <c r="B11" s="14">
        <f>COUNT((A12:A14))</f>
        <v>3</v>
      </c>
      <c r="C11" s="15"/>
      <c r="D11" s="14"/>
      <c r="E11" s="14"/>
      <c r="F11" s="14"/>
      <c r="G11" s="16">
        <f>SUBTOTAL(9,G12:G14)</f>
        <v>473</v>
      </c>
      <c r="H11" s="16">
        <f>SUBTOTAL(9,H12:H14)</f>
        <v>840.91999999999985</v>
      </c>
      <c r="I11" s="16"/>
      <c r="J11" s="27"/>
      <c r="K11" s="27"/>
      <c r="L11" s="35"/>
      <c r="M11" s="27"/>
      <c r="N11" s="14"/>
    </row>
    <row r="12" spans="1:14" ht="38.1" customHeight="1" x14ac:dyDescent="0.2">
      <c r="A12" s="12">
        <v>1</v>
      </c>
      <c r="B12" s="12" t="s">
        <v>267</v>
      </c>
      <c r="C12" s="20" t="s">
        <v>12</v>
      </c>
      <c r="D12" s="17" t="s">
        <v>6</v>
      </c>
      <c r="E12" s="38" t="s">
        <v>429</v>
      </c>
      <c r="F12" s="39" t="s">
        <v>430</v>
      </c>
      <c r="G12" s="22">
        <v>187</v>
      </c>
      <c r="H12" s="29">
        <v>277.7</v>
      </c>
      <c r="I12" s="31" t="s">
        <v>270</v>
      </c>
      <c r="J12" s="29">
        <v>94.12</v>
      </c>
      <c r="K12" s="28">
        <f t="shared" ref="K12:K14" si="2">J12/G12*100</f>
        <v>50.331550802139034</v>
      </c>
      <c r="L12" s="37">
        <v>4</v>
      </c>
      <c r="M12" s="29">
        <f t="shared" ref="M12:M14" si="3">H12/G12</f>
        <v>1.4850267379679143</v>
      </c>
      <c r="N12" s="19"/>
    </row>
    <row r="13" spans="1:14" ht="38.1" customHeight="1" x14ac:dyDescent="0.2">
      <c r="A13" s="12">
        <f>A12+1</f>
        <v>2</v>
      </c>
      <c r="B13" s="12" t="s">
        <v>268</v>
      </c>
      <c r="C13" s="20" t="s">
        <v>12</v>
      </c>
      <c r="D13" s="17" t="s">
        <v>6</v>
      </c>
      <c r="E13" s="38" t="s">
        <v>429</v>
      </c>
      <c r="F13" s="39" t="s">
        <v>430</v>
      </c>
      <c r="G13" s="22">
        <v>143</v>
      </c>
      <c r="H13" s="29">
        <v>281.60999999999996</v>
      </c>
      <c r="I13" s="31" t="s">
        <v>271</v>
      </c>
      <c r="J13" s="29">
        <v>92.11</v>
      </c>
      <c r="K13" s="28">
        <f t="shared" si="2"/>
        <v>64.412587412587413</v>
      </c>
      <c r="L13" s="37">
        <v>4</v>
      </c>
      <c r="M13" s="29">
        <f t="shared" si="3"/>
        <v>1.969300699300699</v>
      </c>
      <c r="N13" s="19"/>
    </row>
    <row r="14" spans="1:14" ht="38.1" customHeight="1" x14ac:dyDescent="0.2">
      <c r="A14" s="12">
        <f t="shared" ref="A14" si="4">A13+1</f>
        <v>3</v>
      </c>
      <c r="B14" s="12" t="s">
        <v>269</v>
      </c>
      <c r="C14" s="20" t="s">
        <v>12</v>
      </c>
      <c r="D14" s="17" t="s">
        <v>6</v>
      </c>
      <c r="E14" s="38" t="s">
        <v>429</v>
      </c>
      <c r="F14" s="39" t="s">
        <v>430</v>
      </c>
      <c r="G14" s="22">
        <v>143</v>
      </c>
      <c r="H14" s="29">
        <v>281.60999999999996</v>
      </c>
      <c r="I14" s="31" t="s">
        <v>272</v>
      </c>
      <c r="J14" s="29">
        <v>92.11</v>
      </c>
      <c r="K14" s="28">
        <f t="shared" si="2"/>
        <v>64.412587412587413</v>
      </c>
      <c r="L14" s="37">
        <v>4</v>
      </c>
      <c r="M14" s="29">
        <f t="shared" si="3"/>
        <v>1.969300699300699</v>
      </c>
      <c r="N14" s="19"/>
    </row>
    <row r="15" spans="1:14" ht="38.1" customHeight="1" x14ac:dyDescent="0.2">
      <c r="A15" s="42" t="s">
        <v>425</v>
      </c>
      <c r="B15" s="14">
        <f>COUNT((A16:A18))</f>
        <v>3</v>
      </c>
      <c r="C15" s="15"/>
      <c r="D15" s="14"/>
      <c r="E15" s="14"/>
      <c r="F15" s="14"/>
      <c r="G15" s="16">
        <f>SUBTOTAL(9,G16:G18)</f>
        <v>441</v>
      </c>
      <c r="H15" s="16">
        <f>SUBTOTAL(9,H16:H18)</f>
        <v>810.93000000000006</v>
      </c>
      <c r="I15" s="16"/>
      <c r="J15" s="27"/>
      <c r="K15" s="27"/>
      <c r="L15" s="35"/>
      <c r="M15" s="27"/>
      <c r="N15" s="14"/>
    </row>
    <row r="16" spans="1:14" ht="38.1" customHeight="1" x14ac:dyDescent="0.2">
      <c r="A16" s="12">
        <v>1</v>
      </c>
      <c r="B16" s="12" t="s">
        <v>285</v>
      </c>
      <c r="C16" s="20" t="s">
        <v>12</v>
      </c>
      <c r="D16" s="17" t="s">
        <v>6</v>
      </c>
      <c r="E16" s="21" t="s">
        <v>436</v>
      </c>
      <c r="F16" s="12" t="s">
        <v>437</v>
      </c>
      <c r="G16" s="22">
        <v>136.5</v>
      </c>
      <c r="H16" s="29">
        <v>276.36</v>
      </c>
      <c r="I16" s="31" t="s">
        <v>288</v>
      </c>
      <c r="J16" s="29">
        <v>92.13</v>
      </c>
      <c r="K16" s="28">
        <f t="shared" ref="K16:K18" si="5">J16/G16*100</f>
        <v>67.494505494505489</v>
      </c>
      <c r="L16" s="37">
        <v>4</v>
      </c>
      <c r="M16" s="29">
        <f t="shared" ref="M16:M18" si="6">H16/G16</f>
        <v>2.0246153846153847</v>
      </c>
      <c r="N16" s="19"/>
    </row>
    <row r="17" spans="1:14" ht="38.1" customHeight="1" x14ac:dyDescent="0.2">
      <c r="A17" s="12">
        <f t="shared" ref="A17:A18" si="7">A16+1</f>
        <v>2</v>
      </c>
      <c r="B17" s="12" t="s">
        <v>286</v>
      </c>
      <c r="C17" s="20" t="s">
        <v>12</v>
      </c>
      <c r="D17" s="17" t="s">
        <v>6</v>
      </c>
      <c r="E17" s="21" t="s">
        <v>436</v>
      </c>
      <c r="F17" s="12" t="s">
        <v>437</v>
      </c>
      <c r="G17" s="22">
        <v>136.5</v>
      </c>
      <c r="H17" s="29">
        <v>276.36</v>
      </c>
      <c r="I17" s="31" t="s">
        <v>289</v>
      </c>
      <c r="J17" s="29">
        <v>92.13</v>
      </c>
      <c r="K17" s="28">
        <f t="shared" si="5"/>
        <v>67.494505494505489</v>
      </c>
      <c r="L17" s="37">
        <v>4</v>
      </c>
      <c r="M17" s="29">
        <f t="shared" si="6"/>
        <v>2.0246153846153847</v>
      </c>
      <c r="N17" s="19"/>
    </row>
    <row r="18" spans="1:14" ht="38.1" customHeight="1" x14ac:dyDescent="0.2">
      <c r="A18" s="12">
        <f t="shared" si="7"/>
        <v>3</v>
      </c>
      <c r="B18" s="12" t="s">
        <v>287</v>
      </c>
      <c r="C18" s="20" t="s">
        <v>12</v>
      </c>
      <c r="D18" s="17" t="s">
        <v>6</v>
      </c>
      <c r="E18" s="38" t="s">
        <v>438</v>
      </c>
      <c r="F18" s="39" t="s">
        <v>439</v>
      </c>
      <c r="G18" s="22">
        <v>168</v>
      </c>
      <c r="H18" s="29">
        <v>258.20999999999998</v>
      </c>
      <c r="I18" s="31" t="s">
        <v>230</v>
      </c>
      <c r="J18" s="29">
        <v>87.05</v>
      </c>
      <c r="K18" s="28">
        <f t="shared" si="5"/>
        <v>51.815476190476183</v>
      </c>
      <c r="L18" s="37">
        <v>4</v>
      </c>
      <c r="M18" s="29">
        <f t="shared" si="6"/>
        <v>1.5369642857142856</v>
      </c>
      <c r="N18" s="19"/>
    </row>
    <row r="19" spans="1:14" ht="38.1" customHeight="1" x14ac:dyDescent="0.2">
      <c r="A19" s="14" t="s">
        <v>50</v>
      </c>
      <c r="B19" s="14">
        <f>COUNT((A20:A20))</f>
        <v>1</v>
      </c>
      <c r="C19" s="15"/>
      <c r="D19" s="14"/>
      <c r="E19" s="14"/>
      <c r="F19" s="14"/>
      <c r="G19" s="16">
        <f>SUBTOTAL(9,G20:G20)</f>
        <v>112.5</v>
      </c>
      <c r="H19" s="16">
        <f>SUBTOTAL(9,H20:H20)</f>
        <v>214.09700000000001</v>
      </c>
      <c r="I19" s="16"/>
      <c r="J19" s="27"/>
      <c r="K19" s="27"/>
      <c r="L19" s="35"/>
      <c r="M19" s="27"/>
      <c r="N19" s="14"/>
    </row>
    <row r="20" spans="1:14" ht="38.1" customHeight="1" x14ac:dyDescent="0.2">
      <c r="A20" s="12">
        <v>1</v>
      </c>
      <c r="B20" s="12" t="s">
        <v>295</v>
      </c>
      <c r="C20" s="43" t="s">
        <v>12</v>
      </c>
      <c r="D20" s="17" t="s">
        <v>6</v>
      </c>
      <c r="E20" s="12" t="s">
        <v>440</v>
      </c>
      <c r="F20" s="12" t="s">
        <v>441</v>
      </c>
      <c r="G20" s="44">
        <v>112.5</v>
      </c>
      <c r="H20" s="29">
        <v>214.09700000000001</v>
      </c>
      <c r="I20" s="31" t="s">
        <v>302</v>
      </c>
      <c r="J20" s="29">
        <v>68.37</v>
      </c>
      <c r="K20" s="28">
        <f t="shared" ref="K20" si="8">J20/G20*100</f>
        <v>60.773333333333333</v>
      </c>
      <c r="L20" s="37">
        <v>4</v>
      </c>
      <c r="M20" s="29">
        <f t="shared" ref="M20" si="9">H20/G20</f>
        <v>1.9030844444444446</v>
      </c>
      <c r="N20" s="19"/>
    </row>
    <row r="21" spans="1:14" ht="38.1" customHeight="1" x14ac:dyDescent="0.2">
      <c r="A21" s="14" t="s">
        <v>426</v>
      </c>
      <c r="B21" s="14">
        <f>COUNT((A22:A22))</f>
        <v>1</v>
      </c>
      <c r="C21" s="15"/>
      <c r="D21" s="14"/>
      <c r="E21" s="14"/>
      <c r="F21" s="14"/>
      <c r="G21" s="16">
        <f>SUBTOTAL(9,G22:G22)</f>
        <v>130</v>
      </c>
      <c r="H21" s="16">
        <f>SUBTOTAL(9,H22:H22)</f>
        <v>276.36</v>
      </c>
      <c r="I21" s="16"/>
      <c r="J21" s="27"/>
      <c r="K21" s="27"/>
      <c r="L21" s="35"/>
      <c r="M21" s="27"/>
      <c r="N21" s="14"/>
    </row>
    <row r="22" spans="1:14" ht="38.1" customHeight="1" x14ac:dyDescent="0.2">
      <c r="A22" s="12">
        <v>1</v>
      </c>
      <c r="B22" s="12" t="s">
        <v>322</v>
      </c>
      <c r="C22" s="43" t="s">
        <v>12</v>
      </c>
      <c r="D22" s="17" t="s">
        <v>6</v>
      </c>
      <c r="E22" s="12" t="s">
        <v>442</v>
      </c>
      <c r="F22" s="12" t="s">
        <v>443</v>
      </c>
      <c r="G22" s="44">
        <v>130</v>
      </c>
      <c r="H22" s="29">
        <v>276.36</v>
      </c>
      <c r="I22" s="31" t="s">
        <v>289</v>
      </c>
      <c r="J22" s="29">
        <v>92.13</v>
      </c>
      <c r="K22" s="28">
        <f t="shared" ref="K22" si="10">J22/G22*100</f>
        <v>70.869230769230768</v>
      </c>
      <c r="L22" s="37">
        <v>4</v>
      </c>
      <c r="M22" s="29">
        <f t="shared" ref="M22" si="11">H22/G22</f>
        <v>2.1258461538461542</v>
      </c>
      <c r="N22" s="19"/>
    </row>
    <row r="23" spans="1:14" ht="38.1" customHeight="1" x14ac:dyDescent="0.2">
      <c r="A23" s="14" t="s">
        <v>1644</v>
      </c>
      <c r="B23" s="14">
        <f>COUNT((A24:A28))</f>
        <v>5</v>
      </c>
      <c r="C23" s="15"/>
      <c r="D23" s="14"/>
      <c r="E23" s="14"/>
      <c r="F23" s="14"/>
      <c r="G23" s="16">
        <f>SUBTOTAL(9,G24:G28)</f>
        <v>690</v>
      </c>
      <c r="H23" s="16">
        <f>SUBTOTAL(9,H24:H28)</f>
        <v>1307.7849999999999</v>
      </c>
      <c r="I23" s="16"/>
      <c r="J23" s="27"/>
      <c r="K23" s="27"/>
      <c r="L23" s="35"/>
      <c r="M23" s="27"/>
      <c r="N23" s="14"/>
    </row>
    <row r="24" spans="1:14" ht="38.1" customHeight="1" x14ac:dyDescent="0.2">
      <c r="A24" s="12">
        <v>1</v>
      </c>
      <c r="B24" s="12" t="s">
        <v>347</v>
      </c>
      <c r="C24" s="20" t="s">
        <v>12</v>
      </c>
      <c r="D24" s="17" t="s">
        <v>6</v>
      </c>
      <c r="E24" s="21" t="s">
        <v>444</v>
      </c>
      <c r="F24" s="12" t="s">
        <v>445</v>
      </c>
      <c r="G24" s="22">
        <v>150</v>
      </c>
      <c r="H24" s="29">
        <v>258.20999999999998</v>
      </c>
      <c r="I24" s="31" t="s">
        <v>221</v>
      </c>
      <c r="J24" s="29">
        <v>87.05</v>
      </c>
      <c r="K24" s="28">
        <f t="shared" ref="K24:K28" si="12">J24/G24*100</f>
        <v>58.033333333333339</v>
      </c>
      <c r="L24" s="37">
        <v>4</v>
      </c>
      <c r="M24" s="29">
        <f t="shared" ref="M24:M28" si="13">H24/G24</f>
        <v>1.7213999999999998</v>
      </c>
      <c r="N24" s="19"/>
    </row>
    <row r="25" spans="1:14" ht="38.1" customHeight="1" x14ac:dyDescent="0.2">
      <c r="A25" s="12">
        <f>A24+1</f>
        <v>2</v>
      </c>
      <c r="B25" s="12" t="s">
        <v>348</v>
      </c>
      <c r="C25" s="20" t="s">
        <v>12</v>
      </c>
      <c r="D25" s="17" t="s">
        <v>6</v>
      </c>
      <c r="E25" s="38" t="s">
        <v>446</v>
      </c>
      <c r="F25" s="39" t="s">
        <v>447</v>
      </c>
      <c r="G25" s="22">
        <v>130</v>
      </c>
      <c r="H25" s="29">
        <v>276.36</v>
      </c>
      <c r="I25" s="31" t="s">
        <v>288</v>
      </c>
      <c r="J25" s="29">
        <v>92.13</v>
      </c>
      <c r="K25" s="28">
        <f t="shared" si="12"/>
        <v>70.869230769230768</v>
      </c>
      <c r="L25" s="37">
        <v>4</v>
      </c>
      <c r="M25" s="29">
        <f t="shared" si="13"/>
        <v>2.1258461538461542</v>
      </c>
      <c r="N25" s="19"/>
    </row>
    <row r="26" spans="1:14" ht="38.1" customHeight="1" x14ac:dyDescent="0.2">
      <c r="A26" s="12">
        <f>A25+1</f>
        <v>3</v>
      </c>
      <c r="B26" s="12" t="s">
        <v>358</v>
      </c>
      <c r="C26" s="20" t="s">
        <v>12</v>
      </c>
      <c r="D26" s="17" t="s">
        <v>6</v>
      </c>
      <c r="E26" s="38" t="s">
        <v>448</v>
      </c>
      <c r="F26" s="39" t="s">
        <v>449</v>
      </c>
      <c r="G26" s="22">
        <v>150</v>
      </c>
      <c r="H26" s="29">
        <v>263.84300000000002</v>
      </c>
      <c r="I26" s="31" t="s">
        <v>368</v>
      </c>
      <c r="J26" s="29">
        <v>91.83</v>
      </c>
      <c r="K26" s="28">
        <f t="shared" si="12"/>
        <v>61.22</v>
      </c>
      <c r="L26" s="37">
        <v>4</v>
      </c>
      <c r="M26" s="29">
        <f t="shared" si="13"/>
        <v>1.7589533333333334</v>
      </c>
      <c r="N26" s="19"/>
    </row>
    <row r="27" spans="1:14" ht="38.1" customHeight="1" x14ac:dyDescent="0.2">
      <c r="A27" s="12">
        <f t="shared" ref="A27:A28" si="14">A26+1</f>
        <v>4</v>
      </c>
      <c r="B27" s="12" t="s">
        <v>359</v>
      </c>
      <c r="C27" s="20" t="s">
        <v>12</v>
      </c>
      <c r="D27" s="17" t="s">
        <v>6</v>
      </c>
      <c r="E27" s="38" t="s">
        <v>450</v>
      </c>
      <c r="F27" s="39" t="s">
        <v>451</v>
      </c>
      <c r="G27" s="22">
        <v>130</v>
      </c>
      <c r="H27" s="29">
        <v>254.68599999999998</v>
      </c>
      <c r="I27" s="31" t="s">
        <v>352</v>
      </c>
      <c r="J27" s="29">
        <v>85.77</v>
      </c>
      <c r="K27" s="28">
        <f t="shared" si="12"/>
        <v>65.976923076923072</v>
      </c>
      <c r="L27" s="37">
        <v>4</v>
      </c>
      <c r="M27" s="29">
        <f t="shared" si="13"/>
        <v>1.9591230769230767</v>
      </c>
      <c r="N27" s="19"/>
    </row>
    <row r="28" spans="1:14" ht="38.1" customHeight="1" x14ac:dyDescent="0.2">
      <c r="A28" s="12">
        <f t="shared" si="14"/>
        <v>5</v>
      </c>
      <c r="B28" s="12" t="s">
        <v>360</v>
      </c>
      <c r="C28" s="20" t="s">
        <v>12</v>
      </c>
      <c r="D28" s="17" t="s">
        <v>6</v>
      </c>
      <c r="E28" s="38" t="s">
        <v>450</v>
      </c>
      <c r="F28" s="39" t="s">
        <v>451</v>
      </c>
      <c r="G28" s="22">
        <v>130</v>
      </c>
      <c r="H28" s="29">
        <v>254.68599999999998</v>
      </c>
      <c r="I28" s="31" t="s">
        <v>353</v>
      </c>
      <c r="J28" s="29">
        <v>85.77</v>
      </c>
      <c r="K28" s="28">
        <f t="shared" si="12"/>
        <v>65.976923076923072</v>
      </c>
      <c r="L28" s="37">
        <v>4</v>
      </c>
      <c r="M28" s="29">
        <f t="shared" si="13"/>
        <v>1.9591230769230767</v>
      </c>
      <c r="N28" s="19"/>
    </row>
    <row r="29" spans="1:14" ht="38.1" customHeight="1" x14ac:dyDescent="0.2">
      <c r="A29" s="14" t="s">
        <v>431</v>
      </c>
      <c r="B29" s="14">
        <f>COUNT((A30))</f>
        <v>1</v>
      </c>
      <c r="C29" s="15"/>
      <c r="D29" s="14"/>
      <c r="E29" s="14"/>
      <c r="F29" s="14"/>
      <c r="G29" s="16">
        <f>SUBTOTAL(9,G30)</f>
        <v>312.52</v>
      </c>
      <c r="H29" s="16">
        <f>SUBTOTAL(9,H30)</f>
        <v>293.49600000000004</v>
      </c>
      <c r="I29" s="16"/>
      <c r="J29" s="27"/>
      <c r="K29" s="27"/>
      <c r="L29" s="35"/>
      <c r="M29" s="27"/>
      <c r="N29" s="14"/>
    </row>
    <row r="30" spans="1:14" ht="38.1" customHeight="1" x14ac:dyDescent="0.2">
      <c r="A30" s="12">
        <v>1</v>
      </c>
      <c r="B30" s="12" t="s">
        <v>373</v>
      </c>
      <c r="C30" s="20" t="s">
        <v>12</v>
      </c>
      <c r="D30" s="17" t="s">
        <v>6</v>
      </c>
      <c r="E30" s="38" t="s">
        <v>429</v>
      </c>
      <c r="F30" s="39" t="s">
        <v>430</v>
      </c>
      <c r="G30" s="23">
        <v>312.52</v>
      </c>
      <c r="H30" s="29">
        <v>293.49600000000004</v>
      </c>
      <c r="I30" s="31" t="s">
        <v>245</v>
      </c>
      <c r="J30" s="29">
        <v>106.67</v>
      </c>
      <c r="K30" s="28">
        <f t="shared" ref="K30" si="15">J30/G30*100</f>
        <v>34.132215538205557</v>
      </c>
      <c r="L30" s="37">
        <v>4</v>
      </c>
      <c r="M30" s="29">
        <f t="shared" ref="M30" si="16">H30/G30</f>
        <v>0.93912709586586474</v>
      </c>
      <c r="N30" s="19"/>
    </row>
    <row r="31" spans="1:14" ht="38.1" customHeight="1" x14ac:dyDescent="0.2">
      <c r="A31" s="14" t="s">
        <v>432</v>
      </c>
      <c r="B31" s="14">
        <f>COUNT((A32:A36))</f>
        <v>5</v>
      </c>
      <c r="C31" s="15"/>
      <c r="D31" s="14"/>
      <c r="E31" s="14"/>
      <c r="F31" s="14"/>
      <c r="G31" s="16">
        <f>SUBTOTAL(9,G32:G36)</f>
        <v>1313.04</v>
      </c>
      <c r="H31" s="16">
        <f>SUBTOTAL(9,H32:H36)</f>
        <v>1342.6840000000002</v>
      </c>
      <c r="I31" s="16"/>
      <c r="J31" s="27"/>
      <c r="K31" s="27"/>
      <c r="L31" s="35"/>
      <c r="M31" s="27"/>
      <c r="N31" s="14"/>
    </row>
    <row r="32" spans="1:14" ht="38.1" customHeight="1" x14ac:dyDescent="0.2">
      <c r="A32" s="12">
        <v>1</v>
      </c>
      <c r="B32" s="12" t="s">
        <v>385</v>
      </c>
      <c r="C32" s="20" t="s">
        <v>12</v>
      </c>
      <c r="D32" s="17" t="s">
        <v>6</v>
      </c>
      <c r="E32" s="38" t="s">
        <v>452</v>
      </c>
      <c r="F32" s="39" t="s">
        <v>453</v>
      </c>
      <c r="G32" s="23">
        <v>237.5</v>
      </c>
      <c r="H32" s="29">
        <v>277.54000000000002</v>
      </c>
      <c r="I32" s="31" t="s">
        <v>394</v>
      </c>
      <c r="J32" s="29">
        <v>100.53</v>
      </c>
      <c r="K32" s="28">
        <f t="shared" ref="K32:K36" si="17">J32/G32*100</f>
        <v>42.328421052631583</v>
      </c>
      <c r="L32" s="37">
        <v>4</v>
      </c>
      <c r="M32" s="29">
        <f t="shared" ref="M32:M36" si="18">H32/G32</f>
        <v>1.1685894736842106</v>
      </c>
      <c r="N32" s="19"/>
    </row>
    <row r="33" spans="1:14" ht="38.1" customHeight="1" x14ac:dyDescent="0.2">
      <c r="A33" s="12">
        <f t="shared" ref="A33:A36" si="19">A32+1</f>
        <v>2</v>
      </c>
      <c r="B33" s="12" t="s">
        <v>386</v>
      </c>
      <c r="C33" s="20" t="s">
        <v>12</v>
      </c>
      <c r="D33" s="17" t="s">
        <v>6</v>
      </c>
      <c r="E33" s="38" t="s">
        <v>452</v>
      </c>
      <c r="F33" s="39" t="s">
        <v>453</v>
      </c>
      <c r="G33" s="23">
        <v>237.5</v>
      </c>
      <c r="H33" s="29">
        <v>278.98399999999998</v>
      </c>
      <c r="I33" s="31" t="s">
        <v>391</v>
      </c>
      <c r="J33" s="29">
        <v>100.53</v>
      </c>
      <c r="K33" s="28">
        <f t="shared" si="17"/>
        <v>42.328421052631583</v>
      </c>
      <c r="L33" s="37">
        <v>4</v>
      </c>
      <c r="M33" s="29">
        <f t="shared" si="18"/>
        <v>1.1746694736842105</v>
      </c>
      <c r="N33" s="19"/>
    </row>
    <row r="34" spans="1:14" ht="38.1" customHeight="1" x14ac:dyDescent="0.2">
      <c r="A34" s="12">
        <f t="shared" si="19"/>
        <v>3</v>
      </c>
      <c r="B34" s="12" t="s">
        <v>387</v>
      </c>
      <c r="C34" s="20" t="s">
        <v>12</v>
      </c>
      <c r="D34" s="17" t="s">
        <v>6</v>
      </c>
      <c r="E34" s="38" t="s">
        <v>452</v>
      </c>
      <c r="F34" s="39" t="s">
        <v>453</v>
      </c>
      <c r="G34" s="23">
        <v>237.5</v>
      </c>
      <c r="H34" s="29">
        <v>278.98399999999998</v>
      </c>
      <c r="I34" s="31" t="s">
        <v>392</v>
      </c>
      <c r="J34" s="29">
        <v>100.53</v>
      </c>
      <c r="K34" s="28">
        <f t="shared" si="17"/>
        <v>42.328421052631583</v>
      </c>
      <c r="L34" s="37">
        <v>4</v>
      </c>
      <c r="M34" s="29">
        <f t="shared" si="18"/>
        <v>1.1746694736842105</v>
      </c>
      <c r="N34" s="19"/>
    </row>
    <row r="35" spans="1:14" ht="38.1" customHeight="1" x14ac:dyDescent="0.2">
      <c r="A35" s="12">
        <f t="shared" si="19"/>
        <v>4</v>
      </c>
      <c r="B35" s="12" t="s">
        <v>388</v>
      </c>
      <c r="C35" s="20" t="s">
        <v>12</v>
      </c>
      <c r="D35" s="17" t="s">
        <v>6</v>
      </c>
      <c r="E35" s="38" t="s">
        <v>454</v>
      </c>
      <c r="F35" s="39" t="s">
        <v>455</v>
      </c>
      <c r="G35" s="23">
        <v>324.99</v>
      </c>
      <c r="H35" s="29">
        <v>281.786</v>
      </c>
      <c r="I35" s="31" t="s">
        <v>241</v>
      </c>
      <c r="J35" s="29">
        <v>101.05</v>
      </c>
      <c r="K35" s="28">
        <f t="shared" si="17"/>
        <v>31.093264408135635</v>
      </c>
      <c r="L35" s="37">
        <v>4</v>
      </c>
      <c r="M35" s="29">
        <f t="shared" si="18"/>
        <v>0.86706052493922892</v>
      </c>
      <c r="N35" s="19"/>
    </row>
    <row r="36" spans="1:14" ht="56.25" x14ac:dyDescent="0.2">
      <c r="A36" s="12">
        <f t="shared" si="19"/>
        <v>5</v>
      </c>
      <c r="B36" s="12" t="s">
        <v>389</v>
      </c>
      <c r="C36" s="20" t="s">
        <v>12</v>
      </c>
      <c r="D36" s="17" t="s">
        <v>6</v>
      </c>
      <c r="E36" s="38" t="s">
        <v>462</v>
      </c>
      <c r="F36" s="39" t="s">
        <v>463</v>
      </c>
      <c r="G36" s="23">
        <v>275.55</v>
      </c>
      <c r="H36" s="29">
        <v>225.39000000000001</v>
      </c>
      <c r="I36" s="31" t="s">
        <v>395</v>
      </c>
      <c r="J36" s="29">
        <v>105.57</v>
      </c>
      <c r="K36" s="28">
        <f t="shared" si="17"/>
        <v>38.312465977136632</v>
      </c>
      <c r="L36" s="37">
        <v>4</v>
      </c>
      <c r="M36" s="29">
        <f t="shared" si="18"/>
        <v>0.8179640718562875</v>
      </c>
      <c r="N36" s="19"/>
    </row>
    <row r="37" spans="1:14" ht="38.1" customHeight="1" x14ac:dyDescent="0.2">
      <c r="A37" s="14" t="s">
        <v>433</v>
      </c>
      <c r="B37" s="14">
        <f>COUNT((A38:A39))</f>
        <v>2</v>
      </c>
      <c r="C37" s="15"/>
      <c r="D37" s="14"/>
      <c r="E37" s="14"/>
      <c r="F37" s="14"/>
      <c r="G37" s="16">
        <f>SUBTOTAL(9,G38:G39)</f>
        <v>372.97</v>
      </c>
      <c r="H37" s="16">
        <f>SUBTOTAL(9,H38:H39)</f>
        <v>386.50800000000004</v>
      </c>
      <c r="I37" s="16"/>
      <c r="J37" s="27"/>
      <c r="K37" s="27"/>
      <c r="L37" s="35"/>
      <c r="M37" s="27"/>
      <c r="N37" s="14"/>
    </row>
    <row r="38" spans="1:14" ht="38.1" customHeight="1" x14ac:dyDescent="0.2">
      <c r="A38" s="12">
        <v>1</v>
      </c>
      <c r="B38" s="12" t="s">
        <v>405</v>
      </c>
      <c r="C38" s="20" t="s">
        <v>12</v>
      </c>
      <c r="D38" s="17" t="s">
        <v>6</v>
      </c>
      <c r="E38" s="38" t="s">
        <v>456</v>
      </c>
      <c r="F38" s="39" t="s">
        <v>457</v>
      </c>
      <c r="G38" s="23">
        <v>188.2</v>
      </c>
      <c r="H38" s="29">
        <v>193.25400000000002</v>
      </c>
      <c r="I38" s="31" t="s">
        <v>255</v>
      </c>
      <c r="J38" s="29">
        <v>88.96</v>
      </c>
      <c r="K38" s="28">
        <f t="shared" ref="K38:K39" si="20">J38/G38*100</f>
        <v>47.268862911795964</v>
      </c>
      <c r="L38" s="37">
        <v>3</v>
      </c>
      <c r="M38" s="29">
        <f t="shared" ref="M38:M39" si="21">H38/G38</f>
        <v>1.026854410201913</v>
      </c>
      <c r="N38" s="19"/>
    </row>
    <row r="39" spans="1:14" ht="38.1" customHeight="1" x14ac:dyDescent="0.2">
      <c r="A39" s="12">
        <f>A38+1</f>
        <v>2</v>
      </c>
      <c r="B39" s="12" t="s">
        <v>406</v>
      </c>
      <c r="C39" s="20" t="s">
        <v>12</v>
      </c>
      <c r="D39" s="17" t="s">
        <v>6</v>
      </c>
      <c r="E39" s="38" t="s">
        <v>456</v>
      </c>
      <c r="F39" s="39" t="s">
        <v>457</v>
      </c>
      <c r="G39" s="23">
        <v>184.77</v>
      </c>
      <c r="H39" s="29">
        <v>193.25400000000002</v>
      </c>
      <c r="I39" s="31" t="s">
        <v>256</v>
      </c>
      <c r="J39" s="29">
        <v>88.96</v>
      </c>
      <c r="K39" s="28">
        <f t="shared" si="20"/>
        <v>48.146344103479997</v>
      </c>
      <c r="L39" s="37">
        <v>3</v>
      </c>
      <c r="M39" s="29">
        <f t="shared" si="21"/>
        <v>1.0459165448936516</v>
      </c>
      <c r="N39" s="19"/>
    </row>
    <row r="40" spans="1:14" ht="38.1" customHeight="1" x14ac:dyDescent="0.2">
      <c r="A40" s="14" t="s">
        <v>434</v>
      </c>
      <c r="B40" s="14">
        <f>COUNT(A41:A42)</f>
        <v>2</v>
      </c>
      <c r="C40" s="15"/>
      <c r="D40" s="14"/>
      <c r="E40" s="14"/>
      <c r="F40" s="14"/>
      <c r="G40" s="16">
        <f>SUBTOTAL(9,G41:G42)</f>
        <v>571.21</v>
      </c>
      <c r="H40" s="16">
        <f>SUBTOTAL(9,H41:H42)</f>
        <v>563.572</v>
      </c>
      <c r="I40" s="16"/>
      <c r="J40" s="27"/>
      <c r="K40" s="27"/>
      <c r="L40" s="35"/>
      <c r="M40" s="27"/>
      <c r="N40" s="14"/>
    </row>
    <row r="41" spans="1:14" ht="38.1" customHeight="1" x14ac:dyDescent="0.2">
      <c r="A41" s="12">
        <v>1</v>
      </c>
      <c r="B41" s="12" t="s">
        <v>408</v>
      </c>
      <c r="C41" s="20" t="s">
        <v>12</v>
      </c>
      <c r="D41" s="17" t="s">
        <v>6</v>
      </c>
      <c r="E41" s="38" t="s">
        <v>458</v>
      </c>
      <c r="F41" s="39" t="s">
        <v>459</v>
      </c>
      <c r="G41" s="23">
        <v>265.52999999999997</v>
      </c>
      <c r="H41" s="29">
        <v>281.786</v>
      </c>
      <c r="I41" s="31" t="s">
        <v>246</v>
      </c>
      <c r="J41" s="29">
        <v>101.05</v>
      </c>
      <c r="K41" s="28">
        <f t="shared" ref="K41:K42" si="22">J41/G41*100</f>
        <v>38.0559635446089</v>
      </c>
      <c r="L41" s="37">
        <v>4</v>
      </c>
      <c r="M41" s="29">
        <f t="shared" ref="M41:M42" si="23">H41/G41</f>
        <v>1.0612209543177797</v>
      </c>
      <c r="N41" s="19"/>
    </row>
    <row r="42" spans="1:14" ht="38.1" customHeight="1" x14ac:dyDescent="0.2">
      <c r="A42" s="12">
        <f>A41+1</f>
        <v>2</v>
      </c>
      <c r="B42" s="12" t="s">
        <v>409</v>
      </c>
      <c r="C42" s="20" t="s">
        <v>12</v>
      </c>
      <c r="D42" s="17" t="s">
        <v>6</v>
      </c>
      <c r="E42" s="38" t="s">
        <v>458</v>
      </c>
      <c r="F42" s="39" t="s">
        <v>459</v>
      </c>
      <c r="G42" s="23">
        <v>305.68</v>
      </c>
      <c r="H42" s="29">
        <v>281.786</v>
      </c>
      <c r="I42" s="31" t="s">
        <v>241</v>
      </c>
      <c r="J42" s="29">
        <v>101.05</v>
      </c>
      <c r="K42" s="28">
        <f t="shared" si="22"/>
        <v>33.057445694844276</v>
      </c>
      <c r="L42" s="37">
        <v>4</v>
      </c>
      <c r="M42" s="29">
        <f t="shared" si="23"/>
        <v>0.92183328971473433</v>
      </c>
      <c r="N42" s="19"/>
    </row>
    <row r="43" spans="1:14" ht="38.1" customHeight="1" x14ac:dyDescent="0.2">
      <c r="A43" s="14" t="s">
        <v>435</v>
      </c>
      <c r="B43" s="14">
        <f>COUNT((A44:A44))</f>
        <v>1</v>
      </c>
      <c r="C43" s="15"/>
      <c r="D43" s="14"/>
      <c r="E43" s="14"/>
      <c r="F43" s="14"/>
      <c r="G43" s="16">
        <f>SUBTOTAL(9,G44:G44)</f>
        <v>190</v>
      </c>
      <c r="H43" s="16">
        <f>SUBTOTAL(9,H44:H44)</f>
        <v>277.54000000000002</v>
      </c>
      <c r="I43" s="16"/>
      <c r="J43" s="27"/>
      <c r="K43" s="27"/>
      <c r="L43" s="35"/>
      <c r="M43" s="27"/>
      <c r="N43" s="14"/>
    </row>
    <row r="44" spans="1:14" ht="38.1" customHeight="1" x14ac:dyDescent="0.2">
      <c r="A44" s="12">
        <v>1</v>
      </c>
      <c r="B44" s="12" t="s">
        <v>415</v>
      </c>
      <c r="C44" s="20" t="s">
        <v>12</v>
      </c>
      <c r="D44" s="17" t="s">
        <v>6</v>
      </c>
      <c r="E44" s="38" t="s">
        <v>460</v>
      </c>
      <c r="F44" s="39" t="s">
        <v>461</v>
      </c>
      <c r="G44" s="23">
        <v>190</v>
      </c>
      <c r="H44" s="29">
        <v>277.54000000000002</v>
      </c>
      <c r="I44" s="31" t="s">
        <v>394</v>
      </c>
      <c r="J44" s="29">
        <v>100.53</v>
      </c>
      <c r="K44" s="28">
        <f t="shared" ref="K44" si="24">J44/G44*100</f>
        <v>52.910526315789475</v>
      </c>
      <c r="L44" s="37">
        <v>4</v>
      </c>
      <c r="M44" s="29">
        <f t="shared" ref="M44" si="25">H44/G44</f>
        <v>1.4607368421052633</v>
      </c>
      <c r="N44" s="19"/>
    </row>
    <row r="45" spans="1:14" ht="38.1" customHeight="1" x14ac:dyDescent="0.2">
      <c r="A45" s="53" t="s">
        <v>709</v>
      </c>
      <c r="B45" s="54"/>
      <c r="C45" s="54"/>
      <c r="D45" s="54"/>
      <c r="E45" s="54"/>
      <c r="F45" s="54"/>
      <c r="G45" s="54"/>
      <c r="H45" s="54"/>
      <c r="I45" s="54"/>
      <c r="J45" s="54"/>
      <c r="K45" s="54"/>
      <c r="L45" s="54"/>
      <c r="M45" s="54"/>
      <c r="N45" s="55"/>
    </row>
    <row r="46" spans="1:14" ht="38.1" customHeight="1" x14ac:dyDescent="0.2">
      <c r="A46" s="4"/>
      <c r="B46" s="11">
        <f>B47+B52+B74+B84+B103+B112+B123+B125+B129+B132+B142+B161+B177+B191+B201+B204</f>
        <v>143</v>
      </c>
      <c r="C46" s="6"/>
      <c r="D46" s="4"/>
      <c r="E46" s="4"/>
      <c r="F46" s="4"/>
      <c r="G46" s="5">
        <f>SUBTOTAL(9,G47:G205)</f>
        <v>27388.640000000003</v>
      </c>
      <c r="H46" s="5">
        <f>SUBTOTAL(9,H47:H205)</f>
        <v>37317.040000000008</v>
      </c>
      <c r="I46" s="5"/>
      <c r="J46" s="26"/>
      <c r="K46" s="26"/>
      <c r="L46" s="34"/>
      <c r="M46" s="26"/>
      <c r="N46" s="4"/>
    </row>
    <row r="47" spans="1:14" ht="38.1" customHeight="1" x14ac:dyDescent="0.2">
      <c r="A47" s="14" t="s">
        <v>465</v>
      </c>
      <c r="B47" s="14">
        <f>COUNT((A48:A51))</f>
        <v>4</v>
      </c>
      <c r="C47" s="15"/>
      <c r="D47" s="14"/>
      <c r="E47" s="14"/>
      <c r="F47" s="14"/>
      <c r="G47" s="16">
        <f>SUBTOTAL(9,G48:G51)</f>
        <v>520</v>
      </c>
      <c r="H47" s="16">
        <f>SUBTOTAL(9,H48:H51)</f>
        <v>1021.23</v>
      </c>
      <c r="I47" s="16"/>
      <c r="J47" s="27"/>
      <c r="K47" s="27"/>
      <c r="L47" s="35"/>
      <c r="M47" s="27"/>
      <c r="N47" s="16"/>
    </row>
    <row r="48" spans="1:14" ht="38.1" customHeight="1" x14ac:dyDescent="0.2">
      <c r="A48" s="12">
        <v>1</v>
      </c>
      <c r="B48" s="12" t="s">
        <v>466</v>
      </c>
      <c r="C48" s="20" t="s">
        <v>12</v>
      </c>
      <c r="D48" s="17" t="s">
        <v>6</v>
      </c>
      <c r="E48" s="21" t="s">
        <v>467</v>
      </c>
      <c r="F48" s="12" t="s">
        <v>468</v>
      </c>
      <c r="G48" s="22">
        <v>120</v>
      </c>
      <c r="H48" s="28">
        <v>254.34</v>
      </c>
      <c r="I48" s="30" t="s">
        <v>315</v>
      </c>
      <c r="J48" s="28">
        <v>85.08</v>
      </c>
      <c r="K48" s="28">
        <f t="shared" ref="K48:K51" si="26">J48/G48*100</f>
        <v>70.899999999999991</v>
      </c>
      <c r="L48" s="36">
        <v>4</v>
      </c>
      <c r="M48" s="29">
        <f t="shared" ref="M48:M51" si="27">H48/G48</f>
        <v>2.1194999999999999</v>
      </c>
      <c r="N48" s="18"/>
    </row>
    <row r="49" spans="1:14" ht="38.1" customHeight="1" x14ac:dyDescent="0.2">
      <c r="A49" s="12">
        <f t="shared" ref="A49:A51" si="28">A48+1</f>
        <v>2</v>
      </c>
      <c r="B49" s="12" t="s">
        <v>469</v>
      </c>
      <c r="C49" s="20" t="s">
        <v>12</v>
      </c>
      <c r="D49" s="17" t="s">
        <v>6</v>
      </c>
      <c r="E49" s="21" t="s">
        <v>467</v>
      </c>
      <c r="F49" s="12" t="s">
        <v>468</v>
      </c>
      <c r="G49" s="22">
        <v>120</v>
      </c>
      <c r="H49" s="28">
        <v>254.34</v>
      </c>
      <c r="I49" s="30" t="s">
        <v>316</v>
      </c>
      <c r="J49" s="28">
        <v>85.08</v>
      </c>
      <c r="K49" s="28">
        <f t="shared" si="26"/>
        <v>70.899999999999991</v>
      </c>
      <c r="L49" s="36">
        <v>4</v>
      </c>
      <c r="M49" s="29">
        <f t="shared" si="27"/>
        <v>2.1194999999999999</v>
      </c>
      <c r="N49" s="18"/>
    </row>
    <row r="50" spans="1:14" ht="38.1" customHeight="1" x14ac:dyDescent="0.2">
      <c r="A50" s="12">
        <f t="shared" si="28"/>
        <v>3</v>
      </c>
      <c r="B50" s="12" t="s">
        <v>470</v>
      </c>
      <c r="C50" s="20" t="s">
        <v>12</v>
      </c>
      <c r="D50" s="17" t="s">
        <v>6</v>
      </c>
      <c r="E50" s="21" t="s">
        <v>467</v>
      </c>
      <c r="F50" s="12" t="s">
        <v>468</v>
      </c>
      <c r="G50" s="22">
        <v>120</v>
      </c>
      <c r="H50" s="28">
        <v>254.34</v>
      </c>
      <c r="I50" s="30" t="s">
        <v>315</v>
      </c>
      <c r="J50" s="28">
        <v>85.08</v>
      </c>
      <c r="K50" s="28">
        <f t="shared" si="26"/>
        <v>70.899999999999991</v>
      </c>
      <c r="L50" s="36">
        <v>4</v>
      </c>
      <c r="M50" s="29">
        <f t="shared" si="27"/>
        <v>2.1194999999999999</v>
      </c>
      <c r="N50" s="18"/>
    </row>
    <row r="51" spans="1:14" ht="38.1" customHeight="1" x14ac:dyDescent="0.2">
      <c r="A51" s="12">
        <f t="shared" si="28"/>
        <v>4</v>
      </c>
      <c r="B51" s="12" t="s">
        <v>471</v>
      </c>
      <c r="C51" s="20" t="s">
        <v>12</v>
      </c>
      <c r="D51" s="17" t="s">
        <v>6</v>
      </c>
      <c r="E51" s="21" t="s">
        <v>467</v>
      </c>
      <c r="F51" s="12" t="s">
        <v>468</v>
      </c>
      <c r="G51" s="22">
        <v>160</v>
      </c>
      <c r="H51" s="28">
        <v>258.20999999999998</v>
      </c>
      <c r="I51" s="30" t="s">
        <v>221</v>
      </c>
      <c r="J51" s="28">
        <v>87.05</v>
      </c>
      <c r="K51" s="28">
        <f t="shared" si="26"/>
        <v>54.40625</v>
      </c>
      <c r="L51" s="36">
        <v>4</v>
      </c>
      <c r="M51" s="29">
        <f t="shared" si="27"/>
        <v>1.6138124999999999</v>
      </c>
      <c r="N51" s="18"/>
    </row>
    <row r="52" spans="1:14" ht="38.1" customHeight="1" x14ac:dyDescent="0.2">
      <c r="A52" s="14" t="s">
        <v>472</v>
      </c>
      <c r="B52" s="14">
        <f>COUNT((A53:A73))</f>
        <v>21</v>
      </c>
      <c r="C52" s="15"/>
      <c r="D52" s="14"/>
      <c r="E52" s="14"/>
      <c r="F52" s="14"/>
      <c r="G52" s="16">
        <f>SUBTOTAL(9,G53:G73)</f>
        <v>3113.2899999999995</v>
      </c>
      <c r="H52" s="16">
        <f>SUBTOTAL(9,H53:H73)</f>
        <v>5345.7799999999988</v>
      </c>
      <c r="I52" s="16"/>
      <c r="J52" s="27"/>
      <c r="K52" s="27"/>
      <c r="L52" s="35"/>
      <c r="M52" s="27"/>
      <c r="N52" s="14"/>
    </row>
    <row r="53" spans="1:14" ht="38.1" customHeight="1" x14ac:dyDescent="0.2">
      <c r="A53" s="12">
        <v>1</v>
      </c>
      <c r="B53" s="12" t="s">
        <v>473</v>
      </c>
      <c r="C53" s="43" t="s">
        <v>12</v>
      </c>
      <c r="D53" s="17" t="s">
        <v>6</v>
      </c>
      <c r="E53" s="12" t="s">
        <v>474</v>
      </c>
      <c r="F53" s="12" t="s">
        <v>475</v>
      </c>
      <c r="G53" s="56">
        <v>245.6</v>
      </c>
      <c r="H53" s="29">
        <v>321.69</v>
      </c>
      <c r="I53" s="30" t="s">
        <v>476</v>
      </c>
      <c r="J53" s="29">
        <v>108.2</v>
      </c>
      <c r="K53" s="28">
        <f t="shared" ref="K53:K73" si="29">J53/G53*100</f>
        <v>44.055374592833878</v>
      </c>
      <c r="L53" s="37">
        <v>4</v>
      </c>
      <c r="M53" s="29">
        <f t="shared" ref="M53:M73" si="30">H53/G53</f>
        <v>1.309812703583062</v>
      </c>
      <c r="N53" s="19"/>
    </row>
    <row r="54" spans="1:14" ht="38.1" customHeight="1" x14ac:dyDescent="0.2">
      <c r="A54" s="12">
        <f>A53+1</f>
        <v>2</v>
      </c>
      <c r="B54" s="12" t="s">
        <v>477</v>
      </c>
      <c r="C54" s="20" t="s">
        <v>12</v>
      </c>
      <c r="D54" s="17" t="s">
        <v>6</v>
      </c>
      <c r="E54" s="21" t="s">
        <v>474</v>
      </c>
      <c r="F54" s="12" t="s">
        <v>475</v>
      </c>
      <c r="G54" s="57">
        <v>132.58000000000001</v>
      </c>
      <c r="H54" s="29">
        <v>254.34</v>
      </c>
      <c r="I54" s="30" t="s">
        <v>315</v>
      </c>
      <c r="J54" s="29">
        <v>85.08</v>
      </c>
      <c r="K54" s="28">
        <f t="shared" si="29"/>
        <v>64.172575049026989</v>
      </c>
      <c r="L54" s="37">
        <v>4</v>
      </c>
      <c r="M54" s="29">
        <f t="shared" si="30"/>
        <v>1.9183888972695728</v>
      </c>
      <c r="N54" s="40"/>
    </row>
    <row r="55" spans="1:14" ht="38.1" customHeight="1" x14ac:dyDescent="0.2">
      <c r="A55" s="12">
        <f t="shared" ref="A55:A73" si="31">A54+1</f>
        <v>3</v>
      </c>
      <c r="B55" s="12" t="s">
        <v>478</v>
      </c>
      <c r="C55" s="20" t="s">
        <v>12</v>
      </c>
      <c r="D55" s="17" t="s">
        <v>6</v>
      </c>
      <c r="E55" s="21" t="s">
        <v>474</v>
      </c>
      <c r="F55" s="12" t="s">
        <v>475</v>
      </c>
      <c r="G55" s="57">
        <v>133.63</v>
      </c>
      <c r="H55" s="29">
        <v>254.34</v>
      </c>
      <c r="I55" s="30" t="s">
        <v>316</v>
      </c>
      <c r="J55" s="29">
        <v>85.08</v>
      </c>
      <c r="K55" s="28">
        <f t="shared" si="29"/>
        <v>63.668337948065556</v>
      </c>
      <c r="L55" s="37">
        <v>4</v>
      </c>
      <c r="M55" s="29">
        <f t="shared" si="30"/>
        <v>1.903315123849435</v>
      </c>
      <c r="N55" s="19"/>
    </row>
    <row r="56" spans="1:14" ht="38.1" customHeight="1" x14ac:dyDescent="0.2">
      <c r="A56" s="12">
        <f t="shared" si="31"/>
        <v>4</v>
      </c>
      <c r="B56" s="12" t="s">
        <v>479</v>
      </c>
      <c r="C56" s="20" t="s">
        <v>12</v>
      </c>
      <c r="D56" s="17" t="s">
        <v>6</v>
      </c>
      <c r="E56" s="21" t="s">
        <v>474</v>
      </c>
      <c r="F56" s="12" t="s">
        <v>475</v>
      </c>
      <c r="G56" s="22">
        <v>133.88999999999999</v>
      </c>
      <c r="H56" s="29">
        <v>254.34</v>
      </c>
      <c r="I56" s="30" t="s">
        <v>315</v>
      </c>
      <c r="J56" s="29">
        <v>85.08</v>
      </c>
      <c r="K56" s="28">
        <f t="shared" si="29"/>
        <v>63.544700873851681</v>
      </c>
      <c r="L56" s="37">
        <v>4</v>
      </c>
      <c r="M56" s="29">
        <f t="shared" si="30"/>
        <v>1.8996190902980061</v>
      </c>
      <c r="N56" s="19"/>
    </row>
    <row r="57" spans="1:14" ht="38.1" customHeight="1" x14ac:dyDescent="0.2">
      <c r="A57" s="12">
        <f t="shared" si="31"/>
        <v>5</v>
      </c>
      <c r="B57" s="12" t="s">
        <v>480</v>
      </c>
      <c r="C57" s="20" t="s">
        <v>12</v>
      </c>
      <c r="D57" s="17" t="s">
        <v>6</v>
      </c>
      <c r="E57" s="21" t="s">
        <v>474</v>
      </c>
      <c r="F57" s="12" t="s">
        <v>475</v>
      </c>
      <c r="G57" s="22">
        <v>133.94</v>
      </c>
      <c r="H57" s="29">
        <v>254.34</v>
      </c>
      <c r="I57" s="30" t="s">
        <v>316</v>
      </c>
      <c r="J57" s="29">
        <v>85.08</v>
      </c>
      <c r="K57" s="28">
        <f t="shared" si="29"/>
        <v>63.520979543078994</v>
      </c>
      <c r="L57" s="37">
        <v>4</v>
      </c>
      <c r="M57" s="29">
        <f t="shared" si="30"/>
        <v>1.8989099596834405</v>
      </c>
      <c r="N57" s="19"/>
    </row>
    <row r="58" spans="1:14" ht="38.1" customHeight="1" x14ac:dyDescent="0.2">
      <c r="A58" s="12">
        <f t="shared" si="31"/>
        <v>6</v>
      </c>
      <c r="B58" s="12" t="s">
        <v>481</v>
      </c>
      <c r="C58" s="20" t="s">
        <v>12</v>
      </c>
      <c r="D58" s="17" t="s">
        <v>6</v>
      </c>
      <c r="E58" s="21" t="s">
        <v>474</v>
      </c>
      <c r="F58" s="12" t="s">
        <v>475</v>
      </c>
      <c r="G58" s="22">
        <v>133.99</v>
      </c>
      <c r="H58" s="29">
        <v>254.34</v>
      </c>
      <c r="I58" s="30" t="s">
        <v>315</v>
      </c>
      <c r="J58" s="29">
        <v>85.08</v>
      </c>
      <c r="K58" s="28">
        <f t="shared" si="29"/>
        <v>63.497275916113139</v>
      </c>
      <c r="L58" s="37">
        <v>4</v>
      </c>
      <c r="M58" s="29">
        <f t="shared" si="30"/>
        <v>1.8982013583103217</v>
      </c>
      <c r="N58" s="19"/>
    </row>
    <row r="59" spans="1:14" ht="38.1" customHeight="1" x14ac:dyDescent="0.2">
      <c r="A59" s="12">
        <f t="shared" si="31"/>
        <v>7</v>
      </c>
      <c r="B59" s="12" t="s">
        <v>482</v>
      </c>
      <c r="C59" s="20" t="s">
        <v>12</v>
      </c>
      <c r="D59" s="17" t="s">
        <v>6</v>
      </c>
      <c r="E59" s="21" t="s">
        <v>474</v>
      </c>
      <c r="F59" s="12" t="s">
        <v>475</v>
      </c>
      <c r="G59" s="22">
        <v>134.05000000000001</v>
      </c>
      <c r="H59" s="29">
        <v>254.34</v>
      </c>
      <c r="I59" s="30" t="s">
        <v>316</v>
      </c>
      <c r="J59" s="29">
        <v>85.08</v>
      </c>
      <c r="K59" s="28">
        <f t="shared" si="29"/>
        <v>63.468854904886228</v>
      </c>
      <c r="L59" s="37">
        <v>4</v>
      </c>
      <c r="M59" s="29">
        <f t="shared" si="30"/>
        <v>1.8973517344274522</v>
      </c>
      <c r="N59" s="19"/>
    </row>
    <row r="60" spans="1:14" ht="38.1" customHeight="1" x14ac:dyDescent="0.2">
      <c r="A60" s="12">
        <f t="shared" si="31"/>
        <v>8</v>
      </c>
      <c r="B60" s="12" t="s">
        <v>483</v>
      </c>
      <c r="C60" s="20" t="s">
        <v>12</v>
      </c>
      <c r="D60" s="17" t="s">
        <v>6</v>
      </c>
      <c r="E60" s="21" t="s">
        <v>474</v>
      </c>
      <c r="F60" s="12" t="s">
        <v>475</v>
      </c>
      <c r="G60" s="22">
        <v>167.63</v>
      </c>
      <c r="H60" s="29">
        <v>258.20999999999998</v>
      </c>
      <c r="I60" s="30" t="s">
        <v>221</v>
      </c>
      <c r="J60" s="29">
        <v>87.05</v>
      </c>
      <c r="K60" s="28">
        <f t="shared" si="29"/>
        <v>51.929845493050173</v>
      </c>
      <c r="L60" s="37">
        <v>4</v>
      </c>
      <c r="M60" s="29">
        <f t="shared" si="30"/>
        <v>1.5403567380540475</v>
      </c>
      <c r="N60" s="19"/>
    </row>
    <row r="61" spans="1:14" ht="38.1" customHeight="1" x14ac:dyDescent="0.2">
      <c r="A61" s="12">
        <f t="shared" si="31"/>
        <v>9</v>
      </c>
      <c r="B61" s="12" t="s">
        <v>484</v>
      </c>
      <c r="C61" s="20" t="s">
        <v>12</v>
      </c>
      <c r="D61" s="17" t="s">
        <v>6</v>
      </c>
      <c r="E61" s="21" t="s">
        <v>485</v>
      </c>
      <c r="F61" s="12" t="s">
        <v>486</v>
      </c>
      <c r="G61" s="22">
        <v>167.52</v>
      </c>
      <c r="H61" s="29">
        <v>263.83999999999997</v>
      </c>
      <c r="I61" s="30" t="s">
        <v>239</v>
      </c>
      <c r="J61" s="29">
        <v>91.83</v>
      </c>
      <c r="K61" s="28">
        <f t="shared" si="29"/>
        <v>54.817335243553003</v>
      </c>
      <c r="L61" s="37">
        <v>4</v>
      </c>
      <c r="M61" s="29">
        <f t="shared" si="30"/>
        <v>1.574976122254059</v>
      </c>
      <c r="N61" s="19"/>
    </row>
    <row r="62" spans="1:14" ht="38.1" customHeight="1" x14ac:dyDescent="0.2">
      <c r="A62" s="12">
        <f t="shared" si="31"/>
        <v>10</v>
      </c>
      <c r="B62" s="12" t="s">
        <v>487</v>
      </c>
      <c r="C62" s="20" t="s">
        <v>12</v>
      </c>
      <c r="D62" s="17" t="s">
        <v>6</v>
      </c>
      <c r="E62" s="21" t="s">
        <v>485</v>
      </c>
      <c r="F62" s="12" t="s">
        <v>486</v>
      </c>
      <c r="G62" s="22">
        <v>134.01</v>
      </c>
      <c r="H62" s="29">
        <v>235.24</v>
      </c>
      <c r="I62" s="30" t="s">
        <v>488</v>
      </c>
      <c r="J62" s="29">
        <v>78.92</v>
      </c>
      <c r="K62" s="28">
        <f t="shared" si="29"/>
        <v>58.891127527796442</v>
      </c>
      <c r="L62" s="37">
        <v>4</v>
      </c>
      <c r="M62" s="29">
        <f t="shared" si="30"/>
        <v>1.7553913887023358</v>
      </c>
      <c r="N62" s="19"/>
    </row>
    <row r="63" spans="1:14" ht="38.1" customHeight="1" x14ac:dyDescent="0.2">
      <c r="A63" s="12">
        <f t="shared" si="31"/>
        <v>11</v>
      </c>
      <c r="B63" s="12" t="s">
        <v>489</v>
      </c>
      <c r="C63" s="20" t="s">
        <v>12</v>
      </c>
      <c r="D63" s="17" t="s">
        <v>6</v>
      </c>
      <c r="E63" s="21" t="s">
        <v>485</v>
      </c>
      <c r="F63" s="12" t="s">
        <v>486</v>
      </c>
      <c r="G63" s="22">
        <v>134.01</v>
      </c>
      <c r="H63" s="29">
        <v>235.24</v>
      </c>
      <c r="I63" s="30" t="s">
        <v>490</v>
      </c>
      <c r="J63" s="29">
        <v>78.92</v>
      </c>
      <c r="K63" s="28">
        <f t="shared" si="29"/>
        <v>58.891127527796442</v>
      </c>
      <c r="L63" s="37">
        <v>4</v>
      </c>
      <c r="M63" s="29">
        <f t="shared" si="30"/>
        <v>1.7553913887023358</v>
      </c>
      <c r="N63" s="19"/>
    </row>
    <row r="64" spans="1:14" ht="38.1" customHeight="1" x14ac:dyDescent="0.2">
      <c r="A64" s="12">
        <f t="shared" si="31"/>
        <v>12</v>
      </c>
      <c r="B64" s="12" t="s">
        <v>491</v>
      </c>
      <c r="C64" s="20" t="s">
        <v>12</v>
      </c>
      <c r="D64" s="17" t="s">
        <v>6</v>
      </c>
      <c r="E64" s="21" t="s">
        <v>485</v>
      </c>
      <c r="F64" s="12" t="s">
        <v>486</v>
      </c>
      <c r="G64" s="22">
        <v>134</v>
      </c>
      <c r="H64" s="29">
        <v>235.24</v>
      </c>
      <c r="I64" s="30" t="s">
        <v>488</v>
      </c>
      <c r="J64" s="29">
        <v>78.92</v>
      </c>
      <c r="K64" s="28">
        <f t="shared" si="29"/>
        <v>58.895522388059703</v>
      </c>
      <c r="L64" s="37">
        <v>4</v>
      </c>
      <c r="M64" s="29">
        <f t="shared" si="30"/>
        <v>1.7555223880597015</v>
      </c>
      <c r="N64" s="19"/>
    </row>
    <row r="65" spans="1:14" ht="38.1" customHeight="1" x14ac:dyDescent="0.2">
      <c r="A65" s="12">
        <f t="shared" si="31"/>
        <v>13</v>
      </c>
      <c r="B65" s="12" t="s">
        <v>492</v>
      </c>
      <c r="C65" s="20" t="s">
        <v>12</v>
      </c>
      <c r="D65" s="17" t="s">
        <v>6</v>
      </c>
      <c r="E65" s="21" t="s">
        <v>485</v>
      </c>
      <c r="F65" s="12" t="s">
        <v>486</v>
      </c>
      <c r="G65" s="22">
        <v>133.99</v>
      </c>
      <c r="H65" s="29">
        <v>235.24</v>
      </c>
      <c r="I65" s="30" t="s">
        <v>490</v>
      </c>
      <c r="J65" s="29">
        <v>78.92</v>
      </c>
      <c r="K65" s="28">
        <f t="shared" si="29"/>
        <v>58.899917904321221</v>
      </c>
      <c r="L65" s="37">
        <v>4</v>
      </c>
      <c r="M65" s="29">
        <f t="shared" si="30"/>
        <v>1.7556534069706693</v>
      </c>
      <c r="N65" s="19"/>
    </row>
    <row r="66" spans="1:14" ht="38.1" customHeight="1" x14ac:dyDescent="0.2">
      <c r="A66" s="12">
        <f t="shared" si="31"/>
        <v>14</v>
      </c>
      <c r="B66" s="12" t="s">
        <v>493</v>
      </c>
      <c r="C66" s="20" t="s">
        <v>12</v>
      </c>
      <c r="D66" s="17" t="s">
        <v>6</v>
      </c>
      <c r="E66" s="21" t="s">
        <v>485</v>
      </c>
      <c r="F66" s="12" t="s">
        <v>486</v>
      </c>
      <c r="G66" s="22">
        <v>133.99</v>
      </c>
      <c r="H66" s="29">
        <v>235.24</v>
      </c>
      <c r="I66" s="30" t="s">
        <v>488</v>
      </c>
      <c r="J66" s="29">
        <v>78.92</v>
      </c>
      <c r="K66" s="28">
        <f t="shared" si="29"/>
        <v>58.899917904321221</v>
      </c>
      <c r="L66" s="37">
        <v>4</v>
      </c>
      <c r="M66" s="29">
        <f t="shared" si="30"/>
        <v>1.7556534069706693</v>
      </c>
      <c r="N66" s="19"/>
    </row>
    <row r="67" spans="1:14" ht="38.1" customHeight="1" x14ac:dyDescent="0.2">
      <c r="A67" s="12">
        <f t="shared" si="31"/>
        <v>15</v>
      </c>
      <c r="B67" s="12" t="s">
        <v>494</v>
      </c>
      <c r="C67" s="20" t="s">
        <v>12</v>
      </c>
      <c r="D67" s="17" t="s">
        <v>6</v>
      </c>
      <c r="E67" s="21" t="s">
        <v>485</v>
      </c>
      <c r="F67" s="12" t="s">
        <v>486</v>
      </c>
      <c r="G67" s="22">
        <v>167.47</v>
      </c>
      <c r="H67" s="29">
        <v>266.02</v>
      </c>
      <c r="I67" s="30" t="s">
        <v>495</v>
      </c>
      <c r="J67" s="29">
        <v>91.83</v>
      </c>
      <c r="K67" s="28">
        <f t="shared" si="29"/>
        <v>54.833701558488087</v>
      </c>
      <c r="L67" s="37">
        <v>4</v>
      </c>
      <c r="M67" s="29">
        <f t="shared" si="30"/>
        <v>1.5884636054218666</v>
      </c>
      <c r="N67" s="19"/>
    </row>
    <row r="68" spans="1:14" ht="38.1" customHeight="1" x14ac:dyDescent="0.2">
      <c r="A68" s="12">
        <f t="shared" si="31"/>
        <v>16</v>
      </c>
      <c r="B68" s="12" t="s">
        <v>496</v>
      </c>
      <c r="C68" s="20" t="s">
        <v>12</v>
      </c>
      <c r="D68" s="17" t="s">
        <v>6</v>
      </c>
      <c r="E68" s="21" t="s">
        <v>497</v>
      </c>
      <c r="F68" s="12" t="s">
        <v>498</v>
      </c>
      <c r="G68" s="22">
        <v>178.62</v>
      </c>
      <c r="H68" s="29">
        <v>258.20999999999998</v>
      </c>
      <c r="I68" s="30" t="s">
        <v>230</v>
      </c>
      <c r="J68" s="29">
        <v>87.05</v>
      </c>
      <c r="K68" s="28">
        <f t="shared" si="29"/>
        <v>48.734744149591307</v>
      </c>
      <c r="L68" s="37">
        <v>4</v>
      </c>
      <c r="M68" s="29">
        <f t="shared" si="30"/>
        <v>1.4455828014779979</v>
      </c>
      <c r="N68" s="19"/>
    </row>
    <row r="69" spans="1:14" ht="37.9" customHeight="1" x14ac:dyDescent="0.2">
      <c r="A69" s="12">
        <f t="shared" si="31"/>
        <v>17</v>
      </c>
      <c r="B69" s="12" t="s">
        <v>499</v>
      </c>
      <c r="C69" s="20" t="s">
        <v>12</v>
      </c>
      <c r="D69" s="17" t="s">
        <v>6</v>
      </c>
      <c r="E69" s="21" t="s">
        <v>497</v>
      </c>
      <c r="F69" s="12" t="s">
        <v>498</v>
      </c>
      <c r="G69" s="22">
        <v>133.96</v>
      </c>
      <c r="H69" s="29">
        <v>254.34</v>
      </c>
      <c r="I69" s="30" t="s">
        <v>315</v>
      </c>
      <c r="J69" s="29">
        <v>85.08</v>
      </c>
      <c r="K69" s="28">
        <f t="shared" si="29"/>
        <v>63.511495968945951</v>
      </c>
      <c r="L69" s="37">
        <v>4</v>
      </c>
      <c r="M69" s="29">
        <f t="shared" si="30"/>
        <v>1.8986264556584054</v>
      </c>
      <c r="N69" s="19"/>
    </row>
    <row r="70" spans="1:14" ht="37.9" customHeight="1" x14ac:dyDescent="0.2">
      <c r="A70" s="12">
        <f t="shared" si="31"/>
        <v>18</v>
      </c>
      <c r="B70" s="12" t="s">
        <v>500</v>
      </c>
      <c r="C70" s="20" t="s">
        <v>12</v>
      </c>
      <c r="D70" s="17" t="s">
        <v>6</v>
      </c>
      <c r="E70" s="21" t="s">
        <v>497</v>
      </c>
      <c r="F70" s="12" t="s">
        <v>498</v>
      </c>
      <c r="G70" s="22">
        <v>133.94999999999999</v>
      </c>
      <c r="H70" s="29">
        <v>254.34</v>
      </c>
      <c r="I70" s="30" t="s">
        <v>316</v>
      </c>
      <c r="J70" s="29">
        <v>85.08</v>
      </c>
      <c r="K70" s="28">
        <f t="shared" si="29"/>
        <v>63.516237402015683</v>
      </c>
      <c r="L70" s="37">
        <v>4</v>
      </c>
      <c r="M70" s="29">
        <f t="shared" si="30"/>
        <v>1.898768197088466</v>
      </c>
      <c r="N70" s="19"/>
    </row>
    <row r="71" spans="1:14" ht="37.9" customHeight="1" x14ac:dyDescent="0.2">
      <c r="A71" s="12">
        <f t="shared" si="31"/>
        <v>19</v>
      </c>
      <c r="B71" s="12" t="s">
        <v>501</v>
      </c>
      <c r="C71" s="20" t="s">
        <v>12</v>
      </c>
      <c r="D71" s="17" t="s">
        <v>6</v>
      </c>
      <c r="E71" s="21" t="s">
        <v>497</v>
      </c>
      <c r="F71" s="12" t="s">
        <v>498</v>
      </c>
      <c r="G71" s="22">
        <v>133.94999999999999</v>
      </c>
      <c r="H71" s="29">
        <v>254.34</v>
      </c>
      <c r="I71" s="30" t="s">
        <v>315</v>
      </c>
      <c r="J71" s="29">
        <v>85.08</v>
      </c>
      <c r="K71" s="28">
        <f t="shared" si="29"/>
        <v>63.516237402015683</v>
      </c>
      <c r="L71" s="37">
        <v>4</v>
      </c>
      <c r="M71" s="29">
        <f t="shared" si="30"/>
        <v>1.898768197088466</v>
      </c>
      <c r="N71" s="19"/>
    </row>
    <row r="72" spans="1:14" ht="37.9" customHeight="1" x14ac:dyDescent="0.2">
      <c r="A72" s="12">
        <f t="shared" si="31"/>
        <v>20</v>
      </c>
      <c r="B72" s="12" t="s">
        <v>502</v>
      </c>
      <c r="C72" s="20" t="s">
        <v>12</v>
      </c>
      <c r="D72" s="17" t="s">
        <v>6</v>
      </c>
      <c r="E72" s="21" t="s">
        <v>497</v>
      </c>
      <c r="F72" s="12" t="s">
        <v>498</v>
      </c>
      <c r="G72" s="22">
        <v>133.94</v>
      </c>
      <c r="H72" s="29">
        <v>254.34</v>
      </c>
      <c r="I72" s="30" t="s">
        <v>316</v>
      </c>
      <c r="J72" s="29">
        <v>85.08</v>
      </c>
      <c r="K72" s="28">
        <f t="shared" si="29"/>
        <v>63.520979543078994</v>
      </c>
      <c r="L72" s="37">
        <v>4</v>
      </c>
      <c r="M72" s="29">
        <f t="shared" si="30"/>
        <v>1.8989099596834405</v>
      </c>
      <c r="N72" s="19"/>
    </row>
    <row r="73" spans="1:14" ht="37.9" customHeight="1" x14ac:dyDescent="0.2">
      <c r="A73" s="12">
        <f t="shared" si="31"/>
        <v>21</v>
      </c>
      <c r="B73" s="12" t="s">
        <v>503</v>
      </c>
      <c r="C73" s="20" t="s">
        <v>12</v>
      </c>
      <c r="D73" s="17" t="s">
        <v>6</v>
      </c>
      <c r="E73" s="21" t="s">
        <v>497</v>
      </c>
      <c r="F73" s="12" t="s">
        <v>498</v>
      </c>
      <c r="G73" s="22">
        <v>178.57</v>
      </c>
      <c r="H73" s="29">
        <v>258.20999999999998</v>
      </c>
      <c r="I73" s="30" t="s">
        <v>221</v>
      </c>
      <c r="J73" s="29">
        <v>87.05</v>
      </c>
      <c r="K73" s="28">
        <f t="shared" si="29"/>
        <v>48.748389987119893</v>
      </c>
      <c r="L73" s="37">
        <v>4</v>
      </c>
      <c r="M73" s="29">
        <f t="shared" si="30"/>
        <v>1.4459875679005432</v>
      </c>
      <c r="N73" s="19"/>
    </row>
    <row r="74" spans="1:14" ht="38.1" customHeight="1" x14ac:dyDescent="0.2">
      <c r="A74" s="14" t="s">
        <v>504</v>
      </c>
      <c r="B74" s="14">
        <f>COUNT((A75:A83))</f>
        <v>9</v>
      </c>
      <c r="C74" s="15"/>
      <c r="D74" s="14"/>
      <c r="E74" s="14"/>
      <c r="F74" s="14"/>
      <c r="G74" s="16">
        <f>SUBTOTAL(9,G75:G83)</f>
        <v>1231.6500000000001</v>
      </c>
      <c r="H74" s="16">
        <f>SUBTOTAL(9,H75:H83)</f>
        <v>2228.21</v>
      </c>
      <c r="I74" s="16"/>
      <c r="J74" s="27"/>
      <c r="K74" s="27"/>
      <c r="L74" s="35"/>
      <c r="M74" s="27"/>
      <c r="N74" s="14"/>
    </row>
    <row r="75" spans="1:14" ht="38.1" customHeight="1" x14ac:dyDescent="0.2">
      <c r="A75" s="12">
        <v>1</v>
      </c>
      <c r="B75" s="12" t="s">
        <v>505</v>
      </c>
      <c r="C75" s="43" t="s">
        <v>12</v>
      </c>
      <c r="D75" s="17" t="s">
        <v>6</v>
      </c>
      <c r="E75" s="39" t="s">
        <v>506</v>
      </c>
      <c r="F75" s="39" t="s">
        <v>507</v>
      </c>
      <c r="G75" s="44">
        <v>164.8</v>
      </c>
      <c r="H75" s="29">
        <v>258.20999999999998</v>
      </c>
      <c r="I75" s="30" t="s">
        <v>230</v>
      </c>
      <c r="J75" s="29">
        <v>87.05</v>
      </c>
      <c r="K75" s="28">
        <f t="shared" ref="K75:K83" si="32">J75/G75*100</f>
        <v>52.821601941747566</v>
      </c>
      <c r="L75" s="37">
        <v>4</v>
      </c>
      <c r="M75" s="29">
        <f t="shared" ref="M75:M83" si="33">H75/G75</f>
        <v>1.5668082524271842</v>
      </c>
      <c r="N75" s="19"/>
    </row>
    <row r="76" spans="1:14" ht="38.1" customHeight="1" x14ac:dyDescent="0.2">
      <c r="A76" s="12">
        <f>A75+1</f>
        <v>2</v>
      </c>
      <c r="B76" s="12" t="s">
        <v>508</v>
      </c>
      <c r="C76" s="20" t="s">
        <v>12</v>
      </c>
      <c r="D76" s="17" t="s">
        <v>6</v>
      </c>
      <c r="E76" s="21" t="s">
        <v>509</v>
      </c>
      <c r="F76" s="12" t="s">
        <v>510</v>
      </c>
      <c r="G76" s="22">
        <v>131.44</v>
      </c>
      <c r="H76" s="29">
        <v>254.34</v>
      </c>
      <c r="I76" s="30" t="s">
        <v>315</v>
      </c>
      <c r="J76" s="29">
        <v>85.08</v>
      </c>
      <c r="K76" s="28">
        <f t="shared" si="32"/>
        <v>64.729153986609859</v>
      </c>
      <c r="L76" s="37">
        <v>4</v>
      </c>
      <c r="M76" s="29">
        <f t="shared" si="33"/>
        <v>1.9350273889227025</v>
      </c>
      <c r="N76" s="19"/>
    </row>
    <row r="77" spans="1:14" ht="38.1" customHeight="1" x14ac:dyDescent="0.2">
      <c r="A77" s="12">
        <f t="shared" ref="A77:A83" si="34">A76+1</f>
        <v>3</v>
      </c>
      <c r="B77" s="12" t="s">
        <v>511</v>
      </c>
      <c r="C77" s="20" t="s">
        <v>12</v>
      </c>
      <c r="D77" s="17" t="s">
        <v>6</v>
      </c>
      <c r="E77" s="21" t="s">
        <v>509</v>
      </c>
      <c r="F77" s="12" t="s">
        <v>510</v>
      </c>
      <c r="G77" s="22">
        <v>131.09</v>
      </c>
      <c r="H77" s="29">
        <v>254.34</v>
      </c>
      <c r="I77" s="30" t="s">
        <v>316</v>
      </c>
      <c r="J77" s="29">
        <v>85.08</v>
      </c>
      <c r="K77" s="28">
        <f t="shared" si="32"/>
        <v>64.901975741856731</v>
      </c>
      <c r="L77" s="37">
        <v>4</v>
      </c>
      <c r="M77" s="29">
        <f t="shared" si="33"/>
        <v>1.9401937600122052</v>
      </c>
      <c r="N77" s="19"/>
    </row>
    <row r="78" spans="1:14" ht="37.9" customHeight="1" x14ac:dyDescent="0.2">
      <c r="A78" s="12">
        <f t="shared" si="34"/>
        <v>4</v>
      </c>
      <c r="B78" s="12" t="s">
        <v>512</v>
      </c>
      <c r="C78" s="20" t="s">
        <v>12</v>
      </c>
      <c r="D78" s="17" t="s">
        <v>6</v>
      </c>
      <c r="E78" s="21" t="s">
        <v>509</v>
      </c>
      <c r="F78" s="12" t="s">
        <v>510</v>
      </c>
      <c r="G78" s="22">
        <v>130.74</v>
      </c>
      <c r="H78" s="29">
        <v>254.34</v>
      </c>
      <c r="I78" s="30" t="s">
        <v>315</v>
      </c>
      <c r="J78" s="29">
        <v>85.08</v>
      </c>
      <c r="K78" s="28">
        <f t="shared" si="32"/>
        <v>65.075722808627802</v>
      </c>
      <c r="L78" s="37">
        <v>4</v>
      </c>
      <c r="M78" s="29">
        <f t="shared" si="33"/>
        <v>1.9453877925653968</v>
      </c>
      <c r="N78" s="19"/>
    </row>
    <row r="79" spans="1:14" ht="38.1" customHeight="1" x14ac:dyDescent="0.2">
      <c r="A79" s="12">
        <f t="shared" si="34"/>
        <v>5</v>
      </c>
      <c r="B79" s="12" t="s">
        <v>513</v>
      </c>
      <c r="C79" s="20" t="s">
        <v>12</v>
      </c>
      <c r="D79" s="17" t="s">
        <v>6</v>
      </c>
      <c r="E79" s="21" t="s">
        <v>514</v>
      </c>
      <c r="F79" s="12" t="s">
        <v>515</v>
      </c>
      <c r="G79" s="22">
        <v>128.82</v>
      </c>
      <c r="H79" s="29">
        <v>235.24</v>
      </c>
      <c r="I79" s="30" t="s">
        <v>488</v>
      </c>
      <c r="J79" s="29">
        <v>78.92</v>
      </c>
      <c r="K79" s="28">
        <f t="shared" si="32"/>
        <v>61.263778916317349</v>
      </c>
      <c r="L79" s="37">
        <v>4</v>
      </c>
      <c r="M79" s="29">
        <f t="shared" si="33"/>
        <v>1.8261139574600218</v>
      </c>
      <c r="N79" s="19"/>
    </row>
    <row r="80" spans="1:14" ht="38.1" customHeight="1" x14ac:dyDescent="0.2">
      <c r="A80" s="12">
        <f t="shared" si="34"/>
        <v>6</v>
      </c>
      <c r="B80" s="12" t="s">
        <v>516</v>
      </c>
      <c r="C80" s="20" t="s">
        <v>12</v>
      </c>
      <c r="D80" s="17" t="s">
        <v>6</v>
      </c>
      <c r="E80" s="21" t="s">
        <v>514</v>
      </c>
      <c r="F80" s="12" t="s">
        <v>515</v>
      </c>
      <c r="G80" s="22">
        <v>128.57</v>
      </c>
      <c r="H80" s="29">
        <v>235.24</v>
      </c>
      <c r="I80" s="30" t="s">
        <v>490</v>
      </c>
      <c r="J80" s="29">
        <v>78.92</v>
      </c>
      <c r="K80" s="28">
        <f t="shared" si="32"/>
        <v>61.38290425449172</v>
      </c>
      <c r="L80" s="37">
        <v>4</v>
      </c>
      <c r="M80" s="29">
        <f t="shared" si="33"/>
        <v>1.8296647740530452</v>
      </c>
      <c r="N80" s="19"/>
    </row>
    <row r="81" spans="1:14" ht="38.1" customHeight="1" x14ac:dyDescent="0.2">
      <c r="A81" s="12">
        <f t="shared" si="34"/>
        <v>7</v>
      </c>
      <c r="B81" s="12" t="s">
        <v>517</v>
      </c>
      <c r="C81" s="20" t="s">
        <v>12</v>
      </c>
      <c r="D81" s="17" t="s">
        <v>6</v>
      </c>
      <c r="E81" s="21" t="s">
        <v>514</v>
      </c>
      <c r="F81" s="12" t="s">
        <v>515</v>
      </c>
      <c r="G81" s="22">
        <v>128.33000000000001</v>
      </c>
      <c r="H81" s="29">
        <v>235.24</v>
      </c>
      <c r="I81" s="30" t="s">
        <v>488</v>
      </c>
      <c r="J81" s="29">
        <v>78.92</v>
      </c>
      <c r="K81" s="28">
        <f t="shared" si="32"/>
        <v>61.497701238993216</v>
      </c>
      <c r="L81" s="37">
        <v>4</v>
      </c>
      <c r="M81" s="29">
        <f t="shared" si="33"/>
        <v>1.8330865736772382</v>
      </c>
      <c r="N81" s="19"/>
    </row>
    <row r="82" spans="1:14" ht="38.1" customHeight="1" x14ac:dyDescent="0.2">
      <c r="A82" s="12">
        <f t="shared" si="34"/>
        <v>8</v>
      </c>
      <c r="B82" s="12" t="s">
        <v>518</v>
      </c>
      <c r="C82" s="20" t="s">
        <v>12</v>
      </c>
      <c r="D82" s="17" t="s">
        <v>6</v>
      </c>
      <c r="E82" s="21" t="s">
        <v>514</v>
      </c>
      <c r="F82" s="12" t="s">
        <v>515</v>
      </c>
      <c r="G82" s="22">
        <v>128.09</v>
      </c>
      <c r="H82" s="29">
        <v>235.24</v>
      </c>
      <c r="I82" s="30" t="s">
        <v>490</v>
      </c>
      <c r="J82" s="29">
        <v>78.92</v>
      </c>
      <c r="K82" s="28">
        <f t="shared" si="32"/>
        <v>61.61292840971192</v>
      </c>
      <c r="L82" s="37">
        <v>4</v>
      </c>
      <c r="M82" s="29">
        <f t="shared" si="33"/>
        <v>1.8365211960340386</v>
      </c>
      <c r="N82" s="19"/>
    </row>
    <row r="83" spans="1:14" ht="38.1" customHeight="1" x14ac:dyDescent="0.2">
      <c r="A83" s="12">
        <f t="shared" si="34"/>
        <v>9</v>
      </c>
      <c r="B83" s="12" t="s">
        <v>519</v>
      </c>
      <c r="C83" s="20" t="s">
        <v>12</v>
      </c>
      <c r="D83" s="17" t="s">
        <v>6</v>
      </c>
      <c r="E83" s="21" t="s">
        <v>514</v>
      </c>
      <c r="F83" s="12" t="s">
        <v>515</v>
      </c>
      <c r="G83" s="22">
        <v>159.77000000000001</v>
      </c>
      <c r="H83" s="29">
        <v>266.02</v>
      </c>
      <c r="I83" s="30" t="s">
        <v>495</v>
      </c>
      <c r="J83" s="29">
        <v>91.83</v>
      </c>
      <c r="K83" s="28">
        <f t="shared" si="32"/>
        <v>57.476372285159918</v>
      </c>
      <c r="L83" s="37">
        <v>4</v>
      </c>
      <c r="M83" s="29">
        <f t="shared" si="33"/>
        <v>1.6650184640420602</v>
      </c>
      <c r="N83" s="19"/>
    </row>
    <row r="84" spans="1:14" ht="38.1" customHeight="1" x14ac:dyDescent="0.2">
      <c r="A84" s="14" t="s">
        <v>520</v>
      </c>
      <c r="B84" s="14">
        <f>COUNT(A85:A102)</f>
        <v>18</v>
      </c>
      <c r="C84" s="15"/>
      <c r="D84" s="14"/>
      <c r="E84" s="14"/>
      <c r="F84" s="14"/>
      <c r="G84" s="16">
        <f>SUBTOTAL(9,G85:G102)</f>
        <v>3603.92</v>
      </c>
      <c r="H84" s="16">
        <f>SUBTOTAL(9,H85:H102)</f>
        <v>5056.4599999999991</v>
      </c>
      <c r="I84" s="16"/>
      <c r="J84" s="27"/>
      <c r="K84" s="27"/>
      <c r="L84" s="35"/>
      <c r="M84" s="27"/>
      <c r="N84" s="14"/>
    </row>
    <row r="85" spans="1:14" ht="38.1" customHeight="1" x14ac:dyDescent="0.2">
      <c r="A85" s="12">
        <v>1</v>
      </c>
      <c r="B85" s="12" t="s">
        <v>521</v>
      </c>
      <c r="C85" s="20" t="s">
        <v>12</v>
      </c>
      <c r="D85" s="17" t="s">
        <v>6</v>
      </c>
      <c r="E85" s="21" t="s">
        <v>522</v>
      </c>
      <c r="F85" s="12" t="s">
        <v>523</v>
      </c>
      <c r="G85" s="22">
        <v>225</v>
      </c>
      <c r="H85" s="29">
        <v>287.16000000000003</v>
      </c>
      <c r="I85" s="31" t="s">
        <v>524</v>
      </c>
      <c r="J85" s="29">
        <v>143.07</v>
      </c>
      <c r="K85" s="28">
        <f t="shared" ref="K85:K102" si="35">J85/G85*100</f>
        <v>63.586666666666666</v>
      </c>
      <c r="L85" s="37">
        <v>3</v>
      </c>
      <c r="M85" s="29">
        <f t="shared" ref="M85:M102" si="36">H85/G85</f>
        <v>1.2762666666666669</v>
      </c>
      <c r="N85" s="19"/>
    </row>
    <row r="86" spans="1:14" ht="38.1" customHeight="1" x14ac:dyDescent="0.2">
      <c r="A86" s="12">
        <f t="shared" ref="A86:A102" si="37">A85+1</f>
        <v>2</v>
      </c>
      <c r="B86" s="12" t="s">
        <v>525</v>
      </c>
      <c r="C86" s="20" t="s">
        <v>12</v>
      </c>
      <c r="D86" s="17" t="s">
        <v>6</v>
      </c>
      <c r="E86" s="21" t="s">
        <v>526</v>
      </c>
      <c r="F86" s="12" t="s">
        <v>527</v>
      </c>
      <c r="G86" s="22">
        <v>225</v>
      </c>
      <c r="H86" s="29">
        <v>287.16000000000003</v>
      </c>
      <c r="I86" s="31" t="s">
        <v>528</v>
      </c>
      <c r="J86" s="29">
        <v>143.07</v>
      </c>
      <c r="K86" s="28">
        <f t="shared" si="35"/>
        <v>63.586666666666666</v>
      </c>
      <c r="L86" s="37">
        <v>3</v>
      </c>
      <c r="M86" s="29">
        <f t="shared" si="36"/>
        <v>1.2762666666666669</v>
      </c>
      <c r="N86" s="19"/>
    </row>
    <row r="87" spans="1:14" ht="38.1" customHeight="1" x14ac:dyDescent="0.2">
      <c r="A87" s="12">
        <f t="shared" si="37"/>
        <v>3</v>
      </c>
      <c r="B87" s="12" t="s">
        <v>529</v>
      </c>
      <c r="C87" s="20" t="s">
        <v>12</v>
      </c>
      <c r="D87" s="17" t="s">
        <v>6</v>
      </c>
      <c r="E87" s="21" t="s">
        <v>526</v>
      </c>
      <c r="F87" s="12" t="s">
        <v>527</v>
      </c>
      <c r="G87" s="22">
        <v>180</v>
      </c>
      <c r="H87" s="29">
        <v>275.57</v>
      </c>
      <c r="I87" s="31" t="s">
        <v>530</v>
      </c>
      <c r="J87" s="29">
        <v>131.88999999999999</v>
      </c>
      <c r="K87" s="28">
        <f t="shared" si="35"/>
        <v>73.272222222222211</v>
      </c>
      <c r="L87" s="37">
        <v>3</v>
      </c>
      <c r="M87" s="29">
        <f t="shared" si="36"/>
        <v>1.5309444444444444</v>
      </c>
      <c r="N87" s="19"/>
    </row>
    <row r="88" spans="1:14" ht="38.1" customHeight="1" x14ac:dyDescent="0.2">
      <c r="A88" s="12">
        <f t="shared" si="37"/>
        <v>4</v>
      </c>
      <c r="B88" s="12" t="s">
        <v>531</v>
      </c>
      <c r="C88" s="20" t="s">
        <v>12</v>
      </c>
      <c r="D88" s="17" t="s">
        <v>6</v>
      </c>
      <c r="E88" s="21" t="s">
        <v>526</v>
      </c>
      <c r="F88" s="12" t="s">
        <v>527</v>
      </c>
      <c r="G88" s="22">
        <v>180</v>
      </c>
      <c r="H88" s="29">
        <v>275.69</v>
      </c>
      <c r="I88" s="31" t="s">
        <v>532</v>
      </c>
      <c r="J88" s="29">
        <v>131.88999999999999</v>
      </c>
      <c r="K88" s="28">
        <f t="shared" si="35"/>
        <v>73.272222222222211</v>
      </c>
      <c r="L88" s="37">
        <v>3</v>
      </c>
      <c r="M88" s="29">
        <f t="shared" si="36"/>
        <v>1.531611111111111</v>
      </c>
      <c r="N88" s="19"/>
    </row>
    <row r="89" spans="1:14" ht="38.1" customHeight="1" x14ac:dyDescent="0.2">
      <c r="A89" s="12">
        <f t="shared" si="37"/>
        <v>5</v>
      </c>
      <c r="B89" s="12" t="s">
        <v>533</v>
      </c>
      <c r="C89" s="20" t="s">
        <v>12</v>
      </c>
      <c r="D89" s="17" t="s">
        <v>6</v>
      </c>
      <c r="E89" s="21" t="s">
        <v>526</v>
      </c>
      <c r="F89" s="12" t="s">
        <v>527</v>
      </c>
      <c r="G89" s="22">
        <v>180</v>
      </c>
      <c r="H89" s="29">
        <v>275.69</v>
      </c>
      <c r="I89" s="31" t="s">
        <v>534</v>
      </c>
      <c r="J89" s="29">
        <v>131.88999999999999</v>
      </c>
      <c r="K89" s="28">
        <f t="shared" si="35"/>
        <v>73.272222222222211</v>
      </c>
      <c r="L89" s="37">
        <v>3</v>
      </c>
      <c r="M89" s="29">
        <f t="shared" si="36"/>
        <v>1.531611111111111</v>
      </c>
      <c r="N89" s="19"/>
    </row>
    <row r="90" spans="1:14" ht="38.1" customHeight="1" x14ac:dyDescent="0.2">
      <c r="A90" s="12">
        <f t="shared" si="37"/>
        <v>6</v>
      </c>
      <c r="B90" s="12" t="s">
        <v>535</v>
      </c>
      <c r="C90" s="20" t="s">
        <v>12</v>
      </c>
      <c r="D90" s="17" t="s">
        <v>6</v>
      </c>
      <c r="E90" s="21" t="s">
        <v>526</v>
      </c>
      <c r="F90" s="12" t="s">
        <v>527</v>
      </c>
      <c r="G90" s="22">
        <v>180</v>
      </c>
      <c r="H90" s="29">
        <v>275.57</v>
      </c>
      <c r="I90" s="31" t="s">
        <v>536</v>
      </c>
      <c r="J90" s="29">
        <v>131.88999999999999</v>
      </c>
      <c r="K90" s="28">
        <f t="shared" si="35"/>
        <v>73.272222222222211</v>
      </c>
      <c r="L90" s="37">
        <v>3</v>
      </c>
      <c r="M90" s="29">
        <f t="shared" si="36"/>
        <v>1.5309444444444444</v>
      </c>
      <c r="N90" s="19"/>
    </row>
    <row r="91" spans="1:14" ht="38.1" customHeight="1" x14ac:dyDescent="0.2">
      <c r="A91" s="12">
        <f t="shared" si="37"/>
        <v>7</v>
      </c>
      <c r="B91" s="12" t="s">
        <v>537</v>
      </c>
      <c r="C91" s="43" t="s">
        <v>12</v>
      </c>
      <c r="D91" s="17" t="s">
        <v>6</v>
      </c>
      <c r="E91" s="12" t="s">
        <v>526</v>
      </c>
      <c r="F91" s="12" t="s">
        <v>527</v>
      </c>
      <c r="G91" s="44">
        <v>180</v>
      </c>
      <c r="H91" s="29">
        <v>275.57</v>
      </c>
      <c r="I91" s="31" t="s">
        <v>530</v>
      </c>
      <c r="J91" s="29">
        <v>131.88999999999999</v>
      </c>
      <c r="K91" s="28">
        <f t="shared" si="35"/>
        <v>73.272222222222211</v>
      </c>
      <c r="L91" s="37">
        <v>3</v>
      </c>
      <c r="M91" s="29">
        <f t="shared" si="36"/>
        <v>1.5309444444444444</v>
      </c>
      <c r="N91" s="19"/>
    </row>
    <row r="92" spans="1:14" ht="38.1" customHeight="1" x14ac:dyDescent="0.2">
      <c r="A92" s="12">
        <f t="shared" si="37"/>
        <v>8</v>
      </c>
      <c r="B92" s="12" t="s">
        <v>538</v>
      </c>
      <c r="C92" s="20" t="s">
        <v>12</v>
      </c>
      <c r="D92" s="17" t="s">
        <v>6</v>
      </c>
      <c r="E92" s="21" t="s">
        <v>539</v>
      </c>
      <c r="F92" s="12" t="s">
        <v>540</v>
      </c>
      <c r="G92" s="22">
        <v>225</v>
      </c>
      <c r="H92" s="29">
        <v>287.16000000000003</v>
      </c>
      <c r="I92" s="31" t="s">
        <v>524</v>
      </c>
      <c r="J92" s="29">
        <v>143.07</v>
      </c>
      <c r="K92" s="28">
        <f t="shared" si="35"/>
        <v>63.586666666666666</v>
      </c>
      <c r="L92" s="37">
        <v>3</v>
      </c>
      <c r="M92" s="29">
        <f t="shared" si="36"/>
        <v>1.2762666666666669</v>
      </c>
      <c r="N92" s="19"/>
    </row>
    <row r="93" spans="1:14" ht="38.1" customHeight="1" x14ac:dyDescent="0.2">
      <c r="A93" s="12">
        <f t="shared" si="37"/>
        <v>9</v>
      </c>
      <c r="B93" s="12" t="s">
        <v>541</v>
      </c>
      <c r="C93" s="20" t="s">
        <v>12</v>
      </c>
      <c r="D93" s="17" t="s">
        <v>6</v>
      </c>
      <c r="E93" s="21" t="s">
        <v>539</v>
      </c>
      <c r="F93" s="12" t="s">
        <v>540</v>
      </c>
      <c r="G93" s="22">
        <v>225</v>
      </c>
      <c r="H93" s="29">
        <v>287.16000000000003</v>
      </c>
      <c r="I93" s="31" t="s">
        <v>528</v>
      </c>
      <c r="J93" s="29">
        <v>143.07</v>
      </c>
      <c r="K93" s="28">
        <f t="shared" si="35"/>
        <v>63.586666666666666</v>
      </c>
      <c r="L93" s="37">
        <v>3</v>
      </c>
      <c r="M93" s="29">
        <f t="shared" si="36"/>
        <v>1.2762666666666669</v>
      </c>
      <c r="N93" s="19"/>
    </row>
    <row r="94" spans="1:14" ht="38.1" customHeight="1" x14ac:dyDescent="0.2">
      <c r="A94" s="12">
        <f t="shared" si="37"/>
        <v>10</v>
      </c>
      <c r="B94" s="12" t="s">
        <v>542</v>
      </c>
      <c r="C94" s="20" t="s">
        <v>12</v>
      </c>
      <c r="D94" s="17" t="s">
        <v>6</v>
      </c>
      <c r="E94" s="21" t="s">
        <v>539</v>
      </c>
      <c r="F94" s="12" t="s">
        <v>540</v>
      </c>
      <c r="G94" s="22">
        <v>180</v>
      </c>
      <c r="H94" s="29">
        <v>275.57</v>
      </c>
      <c r="I94" s="31" t="s">
        <v>530</v>
      </c>
      <c r="J94" s="29">
        <v>131.88999999999999</v>
      </c>
      <c r="K94" s="28">
        <f t="shared" si="35"/>
        <v>73.272222222222211</v>
      </c>
      <c r="L94" s="37">
        <v>3</v>
      </c>
      <c r="M94" s="29">
        <f t="shared" si="36"/>
        <v>1.5309444444444444</v>
      </c>
      <c r="N94" s="19"/>
    </row>
    <row r="95" spans="1:14" ht="38.1" customHeight="1" x14ac:dyDescent="0.2">
      <c r="A95" s="12">
        <f t="shared" si="37"/>
        <v>11</v>
      </c>
      <c r="B95" s="12" t="s">
        <v>543</v>
      </c>
      <c r="C95" s="20" t="s">
        <v>12</v>
      </c>
      <c r="D95" s="17" t="s">
        <v>6</v>
      </c>
      <c r="E95" s="21" t="s">
        <v>539</v>
      </c>
      <c r="F95" s="12" t="s">
        <v>540</v>
      </c>
      <c r="G95" s="22">
        <v>180</v>
      </c>
      <c r="H95" s="29">
        <v>275.69</v>
      </c>
      <c r="I95" s="31" t="s">
        <v>532</v>
      </c>
      <c r="J95" s="29">
        <v>131.88999999999999</v>
      </c>
      <c r="K95" s="28">
        <f t="shared" si="35"/>
        <v>73.272222222222211</v>
      </c>
      <c r="L95" s="37">
        <v>3</v>
      </c>
      <c r="M95" s="29">
        <f t="shared" si="36"/>
        <v>1.531611111111111</v>
      </c>
      <c r="N95" s="19"/>
    </row>
    <row r="96" spans="1:14" ht="38.1" customHeight="1" x14ac:dyDescent="0.2">
      <c r="A96" s="12">
        <f t="shared" si="37"/>
        <v>12</v>
      </c>
      <c r="B96" s="12" t="s">
        <v>544</v>
      </c>
      <c r="C96" s="20" t="s">
        <v>12</v>
      </c>
      <c r="D96" s="17" t="s">
        <v>6</v>
      </c>
      <c r="E96" s="21" t="s">
        <v>539</v>
      </c>
      <c r="F96" s="12" t="s">
        <v>540</v>
      </c>
      <c r="G96" s="22">
        <v>180</v>
      </c>
      <c r="H96" s="29">
        <v>275.69</v>
      </c>
      <c r="I96" s="31" t="s">
        <v>534</v>
      </c>
      <c r="J96" s="29">
        <v>131.88999999999999</v>
      </c>
      <c r="K96" s="28">
        <f t="shared" si="35"/>
        <v>73.272222222222211</v>
      </c>
      <c r="L96" s="37">
        <v>3</v>
      </c>
      <c r="M96" s="29">
        <f t="shared" si="36"/>
        <v>1.531611111111111</v>
      </c>
      <c r="N96" s="19"/>
    </row>
    <row r="97" spans="1:14" ht="38.1" customHeight="1" x14ac:dyDescent="0.2">
      <c r="A97" s="12">
        <f t="shared" si="37"/>
        <v>13</v>
      </c>
      <c r="B97" s="12" t="s">
        <v>545</v>
      </c>
      <c r="C97" s="20" t="s">
        <v>12</v>
      </c>
      <c r="D97" s="17" t="s">
        <v>6</v>
      </c>
      <c r="E97" s="21" t="s">
        <v>539</v>
      </c>
      <c r="F97" s="12" t="s">
        <v>540</v>
      </c>
      <c r="G97" s="22">
        <v>225</v>
      </c>
      <c r="H97" s="29">
        <v>287.16000000000003</v>
      </c>
      <c r="I97" s="31" t="s">
        <v>524</v>
      </c>
      <c r="J97" s="29">
        <v>143.07</v>
      </c>
      <c r="K97" s="28">
        <f t="shared" si="35"/>
        <v>63.586666666666666</v>
      </c>
      <c r="L97" s="37">
        <v>3</v>
      </c>
      <c r="M97" s="29">
        <f t="shared" si="36"/>
        <v>1.2762666666666669</v>
      </c>
      <c r="N97" s="19"/>
    </row>
    <row r="98" spans="1:14" ht="38.1" customHeight="1" x14ac:dyDescent="0.2">
      <c r="A98" s="12">
        <f t="shared" si="37"/>
        <v>14</v>
      </c>
      <c r="B98" s="12" t="s">
        <v>546</v>
      </c>
      <c r="C98" s="20" t="s">
        <v>12</v>
      </c>
      <c r="D98" s="17" t="s">
        <v>6</v>
      </c>
      <c r="E98" s="21" t="s">
        <v>547</v>
      </c>
      <c r="F98" s="12" t="s">
        <v>548</v>
      </c>
      <c r="G98" s="22">
        <v>225</v>
      </c>
      <c r="H98" s="29">
        <v>287.16000000000003</v>
      </c>
      <c r="I98" s="31" t="s">
        <v>528</v>
      </c>
      <c r="J98" s="29">
        <v>143.07</v>
      </c>
      <c r="K98" s="28">
        <f t="shared" si="35"/>
        <v>63.586666666666666</v>
      </c>
      <c r="L98" s="37">
        <v>3</v>
      </c>
      <c r="M98" s="29">
        <f t="shared" si="36"/>
        <v>1.2762666666666669</v>
      </c>
      <c r="N98" s="19"/>
    </row>
    <row r="99" spans="1:14" ht="38.1" customHeight="1" x14ac:dyDescent="0.2">
      <c r="A99" s="12">
        <f t="shared" si="37"/>
        <v>15</v>
      </c>
      <c r="B99" s="12" t="s">
        <v>549</v>
      </c>
      <c r="C99" s="20" t="s">
        <v>12</v>
      </c>
      <c r="D99" s="17" t="s">
        <v>6</v>
      </c>
      <c r="E99" s="21" t="s">
        <v>547</v>
      </c>
      <c r="F99" s="12" t="s">
        <v>548</v>
      </c>
      <c r="G99" s="22">
        <v>180</v>
      </c>
      <c r="H99" s="29">
        <v>275.57</v>
      </c>
      <c r="I99" s="31" t="s">
        <v>530</v>
      </c>
      <c r="J99" s="29">
        <v>131.88999999999999</v>
      </c>
      <c r="K99" s="28">
        <f t="shared" si="35"/>
        <v>73.272222222222211</v>
      </c>
      <c r="L99" s="37">
        <v>3</v>
      </c>
      <c r="M99" s="29">
        <f t="shared" si="36"/>
        <v>1.5309444444444444</v>
      </c>
      <c r="N99" s="19"/>
    </row>
    <row r="100" spans="1:14" ht="38.1" customHeight="1" x14ac:dyDescent="0.2">
      <c r="A100" s="12">
        <f t="shared" si="37"/>
        <v>16</v>
      </c>
      <c r="B100" s="12" t="s">
        <v>550</v>
      </c>
      <c r="C100" s="20" t="s">
        <v>12</v>
      </c>
      <c r="D100" s="17" t="s">
        <v>6</v>
      </c>
      <c r="E100" s="21" t="s">
        <v>547</v>
      </c>
      <c r="F100" s="12" t="s">
        <v>548</v>
      </c>
      <c r="G100" s="22">
        <v>180</v>
      </c>
      <c r="H100" s="29">
        <v>275.69</v>
      </c>
      <c r="I100" s="31" t="s">
        <v>532</v>
      </c>
      <c r="J100" s="29">
        <v>131.88999999999999</v>
      </c>
      <c r="K100" s="28">
        <f t="shared" si="35"/>
        <v>73.272222222222211</v>
      </c>
      <c r="L100" s="37">
        <v>3</v>
      </c>
      <c r="M100" s="29">
        <f t="shared" si="36"/>
        <v>1.531611111111111</v>
      </c>
      <c r="N100" s="19"/>
    </row>
    <row r="101" spans="1:14" ht="38.1" customHeight="1" x14ac:dyDescent="0.2">
      <c r="A101" s="12">
        <f t="shared" si="37"/>
        <v>17</v>
      </c>
      <c r="B101" s="12" t="s">
        <v>551</v>
      </c>
      <c r="C101" s="20" t="s">
        <v>12</v>
      </c>
      <c r="D101" s="17" t="s">
        <v>6</v>
      </c>
      <c r="E101" s="21" t="s">
        <v>547</v>
      </c>
      <c r="F101" s="12" t="s">
        <v>548</v>
      </c>
      <c r="G101" s="22">
        <v>180</v>
      </c>
      <c r="H101" s="29">
        <v>275.69</v>
      </c>
      <c r="I101" s="31" t="s">
        <v>534</v>
      </c>
      <c r="J101" s="29">
        <v>131.88999999999999</v>
      </c>
      <c r="K101" s="28">
        <f t="shared" si="35"/>
        <v>73.272222222222211</v>
      </c>
      <c r="L101" s="37">
        <v>3</v>
      </c>
      <c r="M101" s="29">
        <f t="shared" si="36"/>
        <v>1.531611111111111</v>
      </c>
      <c r="N101" s="19"/>
    </row>
    <row r="102" spans="1:14" ht="38.1" customHeight="1" x14ac:dyDescent="0.2">
      <c r="A102" s="12">
        <f t="shared" si="37"/>
        <v>18</v>
      </c>
      <c r="B102" s="12" t="s">
        <v>552</v>
      </c>
      <c r="C102" s="20" t="s">
        <v>12</v>
      </c>
      <c r="D102" s="17" t="s">
        <v>6</v>
      </c>
      <c r="E102" s="21" t="s">
        <v>547</v>
      </c>
      <c r="F102" s="12" t="s">
        <v>548</v>
      </c>
      <c r="G102" s="22">
        <v>273.92</v>
      </c>
      <c r="H102" s="29">
        <v>301.51</v>
      </c>
      <c r="I102" s="31" t="s">
        <v>553</v>
      </c>
      <c r="J102" s="29">
        <v>150.86000000000001</v>
      </c>
      <c r="K102" s="28">
        <f t="shared" si="35"/>
        <v>55.074474299065422</v>
      </c>
      <c r="L102" s="37">
        <v>3</v>
      </c>
      <c r="M102" s="29">
        <f t="shared" si="36"/>
        <v>1.1007228387850467</v>
      </c>
      <c r="N102" s="19"/>
    </row>
    <row r="103" spans="1:14" ht="38.1" customHeight="1" x14ac:dyDescent="0.2">
      <c r="A103" s="14" t="s">
        <v>554</v>
      </c>
      <c r="B103" s="14">
        <f>COUNT((A104:A111))</f>
        <v>8</v>
      </c>
      <c r="C103" s="15"/>
      <c r="D103" s="14"/>
      <c r="E103" s="14"/>
      <c r="F103" s="14"/>
      <c r="G103" s="16">
        <f>SUBTOTAL(9,G104:G111)</f>
        <v>1590</v>
      </c>
      <c r="H103" s="16">
        <f>SUBTOTAL(9,H104:H111)</f>
        <v>2228.2199999999998</v>
      </c>
      <c r="I103" s="16"/>
      <c r="J103" s="27"/>
      <c r="K103" s="27"/>
      <c r="L103" s="35"/>
      <c r="M103" s="27"/>
      <c r="N103" s="14"/>
    </row>
    <row r="104" spans="1:14" ht="38.1" customHeight="1" x14ac:dyDescent="0.2">
      <c r="A104" s="12">
        <v>1</v>
      </c>
      <c r="B104" s="12" t="s">
        <v>555</v>
      </c>
      <c r="C104" s="20" t="s">
        <v>12</v>
      </c>
      <c r="D104" s="17" t="s">
        <v>6</v>
      </c>
      <c r="E104" s="21" t="s">
        <v>556</v>
      </c>
      <c r="F104" s="12" t="s">
        <v>557</v>
      </c>
      <c r="G104" s="22">
        <v>255</v>
      </c>
      <c r="H104" s="29">
        <v>287.16000000000003</v>
      </c>
      <c r="I104" s="31" t="s">
        <v>558</v>
      </c>
      <c r="J104" s="29">
        <v>143.07</v>
      </c>
      <c r="K104" s="28">
        <f t="shared" ref="K104:K111" si="38">J104/G104*100</f>
        <v>56.105882352941173</v>
      </c>
      <c r="L104" s="37">
        <v>3</v>
      </c>
      <c r="M104" s="29">
        <f t="shared" ref="M104:M111" si="39">H104/G104</f>
        <v>1.1261176470588237</v>
      </c>
      <c r="N104" s="19"/>
    </row>
    <row r="105" spans="1:14" ht="38.1" customHeight="1" x14ac:dyDescent="0.2">
      <c r="A105" s="12">
        <f>A104+1</f>
        <v>2</v>
      </c>
      <c r="B105" s="12" t="s">
        <v>559</v>
      </c>
      <c r="C105" s="20" t="s">
        <v>12</v>
      </c>
      <c r="D105" s="17" t="s">
        <v>6</v>
      </c>
      <c r="E105" s="21" t="s">
        <v>556</v>
      </c>
      <c r="F105" s="12" t="s">
        <v>557</v>
      </c>
      <c r="G105" s="22">
        <v>180</v>
      </c>
      <c r="H105" s="29">
        <v>275.69</v>
      </c>
      <c r="I105" s="31" t="s">
        <v>532</v>
      </c>
      <c r="J105" s="29">
        <v>131.88999999999999</v>
      </c>
      <c r="K105" s="28">
        <f t="shared" si="38"/>
        <v>73.272222222222211</v>
      </c>
      <c r="L105" s="37">
        <v>3</v>
      </c>
      <c r="M105" s="29">
        <f t="shared" si="39"/>
        <v>1.531611111111111</v>
      </c>
      <c r="N105" s="19"/>
    </row>
    <row r="106" spans="1:14" ht="38.1" customHeight="1" x14ac:dyDescent="0.2">
      <c r="A106" s="12">
        <f t="shared" ref="A106:A111" si="40">A105+1</f>
        <v>3</v>
      </c>
      <c r="B106" s="12" t="s">
        <v>560</v>
      </c>
      <c r="C106" s="20" t="s">
        <v>12</v>
      </c>
      <c r="D106" s="17" t="s">
        <v>6</v>
      </c>
      <c r="E106" s="21" t="s">
        <v>556</v>
      </c>
      <c r="F106" s="12" t="s">
        <v>557</v>
      </c>
      <c r="G106" s="22">
        <v>180</v>
      </c>
      <c r="H106" s="29">
        <v>275.69</v>
      </c>
      <c r="I106" s="31" t="s">
        <v>534</v>
      </c>
      <c r="J106" s="29">
        <v>131.88999999999999</v>
      </c>
      <c r="K106" s="28">
        <f t="shared" si="38"/>
        <v>73.272222222222211</v>
      </c>
      <c r="L106" s="37">
        <v>3</v>
      </c>
      <c r="M106" s="29">
        <f t="shared" si="39"/>
        <v>1.531611111111111</v>
      </c>
      <c r="N106" s="19"/>
    </row>
    <row r="107" spans="1:14" ht="38.1" customHeight="1" x14ac:dyDescent="0.2">
      <c r="A107" s="12">
        <f t="shared" si="40"/>
        <v>4</v>
      </c>
      <c r="B107" s="12" t="s">
        <v>561</v>
      </c>
      <c r="C107" s="20" t="s">
        <v>12</v>
      </c>
      <c r="D107" s="17" t="s">
        <v>6</v>
      </c>
      <c r="E107" s="21" t="s">
        <v>556</v>
      </c>
      <c r="F107" s="12" t="s">
        <v>557</v>
      </c>
      <c r="G107" s="22">
        <v>180</v>
      </c>
      <c r="H107" s="29">
        <v>275.57</v>
      </c>
      <c r="I107" s="31" t="s">
        <v>536</v>
      </c>
      <c r="J107" s="29">
        <v>131.88999999999999</v>
      </c>
      <c r="K107" s="28">
        <f t="shared" si="38"/>
        <v>73.272222222222211</v>
      </c>
      <c r="L107" s="37">
        <v>3</v>
      </c>
      <c r="M107" s="29">
        <f t="shared" si="39"/>
        <v>1.5309444444444444</v>
      </c>
      <c r="N107" s="19"/>
    </row>
    <row r="108" spans="1:14" ht="38.1" customHeight="1" x14ac:dyDescent="0.2">
      <c r="A108" s="12">
        <f t="shared" si="40"/>
        <v>5</v>
      </c>
      <c r="B108" s="12" t="s">
        <v>562</v>
      </c>
      <c r="C108" s="20" t="s">
        <v>12</v>
      </c>
      <c r="D108" s="17" t="s">
        <v>6</v>
      </c>
      <c r="E108" s="21" t="s">
        <v>556</v>
      </c>
      <c r="F108" s="12" t="s">
        <v>557</v>
      </c>
      <c r="G108" s="22">
        <v>180</v>
      </c>
      <c r="H108" s="29">
        <v>275.57</v>
      </c>
      <c r="I108" s="31" t="s">
        <v>530</v>
      </c>
      <c r="J108" s="29">
        <v>131.88999999999999</v>
      </c>
      <c r="K108" s="28">
        <f t="shared" si="38"/>
        <v>73.272222222222211</v>
      </c>
      <c r="L108" s="37">
        <v>3</v>
      </c>
      <c r="M108" s="29">
        <f t="shared" si="39"/>
        <v>1.5309444444444444</v>
      </c>
      <c r="N108" s="19"/>
    </row>
    <row r="109" spans="1:14" ht="38.1" customHeight="1" x14ac:dyDescent="0.2">
      <c r="A109" s="12">
        <f t="shared" si="40"/>
        <v>6</v>
      </c>
      <c r="B109" s="12" t="s">
        <v>563</v>
      </c>
      <c r="C109" s="20" t="s">
        <v>12</v>
      </c>
      <c r="D109" s="17" t="s">
        <v>6</v>
      </c>
      <c r="E109" s="21" t="s">
        <v>556</v>
      </c>
      <c r="F109" s="12" t="s">
        <v>557</v>
      </c>
      <c r="G109" s="22">
        <v>180</v>
      </c>
      <c r="H109" s="29">
        <v>275.69</v>
      </c>
      <c r="I109" s="31" t="s">
        <v>532</v>
      </c>
      <c r="J109" s="29">
        <v>131.88999999999999</v>
      </c>
      <c r="K109" s="28">
        <f t="shared" si="38"/>
        <v>73.272222222222211</v>
      </c>
      <c r="L109" s="37">
        <v>3</v>
      </c>
      <c r="M109" s="29">
        <f t="shared" si="39"/>
        <v>1.531611111111111</v>
      </c>
      <c r="N109" s="19"/>
    </row>
    <row r="110" spans="1:14" ht="38.1" customHeight="1" x14ac:dyDescent="0.2">
      <c r="A110" s="12">
        <f t="shared" si="40"/>
        <v>7</v>
      </c>
      <c r="B110" s="12" t="s">
        <v>564</v>
      </c>
      <c r="C110" s="20" t="s">
        <v>12</v>
      </c>
      <c r="D110" s="17" t="s">
        <v>6</v>
      </c>
      <c r="E110" s="21" t="s">
        <v>556</v>
      </c>
      <c r="F110" s="12" t="s">
        <v>557</v>
      </c>
      <c r="G110" s="22">
        <v>180</v>
      </c>
      <c r="H110" s="29">
        <v>275.69</v>
      </c>
      <c r="I110" s="31" t="s">
        <v>534</v>
      </c>
      <c r="J110" s="29">
        <v>131.88999999999999</v>
      </c>
      <c r="K110" s="28">
        <f t="shared" si="38"/>
        <v>73.272222222222211</v>
      </c>
      <c r="L110" s="37">
        <v>3</v>
      </c>
      <c r="M110" s="29">
        <f t="shared" si="39"/>
        <v>1.531611111111111</v>
      </c>
      <c r="N110" s="19"/>
    </row>
    <row r="111" spans="1:14" ht="38.1" customHeight="1" x14ac:dyDescent="0.2">
      <c r="A111" s="12">
        <f t="shared" si="40"/>
        <v>8</v>
      </c>
      <c r="B111" s="12" t="s">
        <v>565</v>
      </c>
      <c r="C111" s="20" t="s">
        <v>12</v>
      </c>
      <c r="D111" s="17" t="s">
        <v>6</v>
      </c>
      <c r="E111" s="21" t="s">
        <v>556</v>
      </c>
      <c r="F111" s="12" t="s">
        <v>557</v>
      </c>
      <c r="G111" s="22">
        <v>255</v>
      </c>
      <c r="H111" s="29">
        <v>287.16000000000003</v>
      </c>
      <c r="I111" s="31" t="s">
        <v>524</v>
      </c>
      <c r="J111" s="29">
        <v>143.07</v>
      </c>
      <c r="K111" s="28">
        <f t="shared" si="38"/>
        <v>56.105882352941173</v>
      </c>
      <c r="L111" s="37">
        <v>3</v>
      </c>
      <c r="M111" s="29">
        <f t="shared" si="39"/>
        <v>1.1261176470588237</v>
      </c>
      <c r="N111" s="19"/>
    </row>
    <row r="112" spans="1:14" ht="38.1" customHeight="1" x14ac:dyDescent="0.2">
      <c r="A112" s="14" t="s">
        <v>566</v>
      </c>
      <c r="B112" s="14">
        <f>COUNT((A113:A122))</f>
        <v>10</v>
      </c>
      <c r="C112" s="15"/>
      <c r="D112" s="14"/>
      <c r="E112" s="14"/>
      <c r="F112" s="14"/>
      <c r="G112" s="16">
        <f>SUBTOTAL(9,G113:G122)</f>
        <v>1672.51</v>
      </c>
      <c r="H112" s="16">
        <f>SUBTOTAL(9,H113:H122)</f>
        <v>2928.32</v>
      </c>
      <c r="I112" s="16"/>
      <c r="J112" s="27"/>
      <c r="K112" s="27"/>
      <c r="L112" s="35"/>
      <c r="M112" s="27"/>
      <c r="N112" s="14"/>
    </row>
    <row r="113" spans="1:14" ht="38.1" customHeight="1" x14ac:dyDescent="0.2">
      <c r="A113" s="12">
        <v>1</v>
      </c>
      <c r="B113" s="12" t="s">
        <v>567</v>
      </c>
      <c r="C113" s="20" t="s">
        <v>12</v>
      </c>
      <c r="D113" s="17" t="s">
        <v>6</v>
      </c>
      <c r="E113" s="21" t="s">
        <v>568</v>
      </c>
      <c r="F113" s="12" t="s">
        <v>569</v>
      </c>
      <c r="G113" s="22">
        <v>150</v>
      </c>
      <c r="H113" s="29">
        <v>289.52999999999997</v>
      </c>
      <c r="I113" s="31" t="s">
        <v>234</v>
      </c>
      <c r="J113" s="29">
        <v>104.69</v>
      </c>
      <c r="K113" s="28">
        <f t="shared" ref="K113:K122" si="41">J113/G113*100</f>
        <v>69.793333333333322</v>
      </c>
      <c r="L113" s="37">
        <v>4</v>
      </c>
      <c r="M113" s="29">
        <f t="shared" ref="M113:M122" si="42">H113/G113</f>
        <v>1.9301999999999999</v>
      </c>
      <c r="N113" s="19"/>
    </row>
    <row r="114" spans="1:14" ht="38.1" customHeight="1" x14ac:dyDescent="0.2">
      <c r="A114" s="12">
        <f t="shared" ref="A114:A122" si="43">A113+1</f>
        <v>2</v>
      </c>
      <c r="B114" s="12" t="s">
        <v>570</v>
      </c>
      <c r="C114" s="20" t="s">
        <v>12</v>
      </c>
      <c r="D114" s="17" t="s">
        <v>6</v>
      </c>
      <c r="E114" s="21" t="s">
        <v>568</v>
      </c>
      <c r="F114" s="12" t="s">
        <v>569</v>
      </c>
      <c r="G114" s="22">
        <v>150</v>
      </c>
      <c r="H114" s="29">
        <v>289.52999999999997</v>
      </c>
      <c r="I114" s="31" t="s">
        <v>215</v>
      </c>
      <c r="J114" s="29">
        <v>104.69</v>
      </c>
      <c r="K114" s="28">
        <f t="shared" si="41"/>
        <v>69.793333333333322</v>
      </c>
      <c r="L114" s="37">
        <v>4</v>
      </c>
      <c r="M114" s="29">
        <f t="shared" si="42"/>
        <v>1.9301999999999999</v>
      </c>
      <c r="N114" s="19"/>
    </row>
    <row r="115" spans="1:14" ht="38.1" customHeight="1" x14ac:dyDescent="0.2">
      <c r="A115" s="12">
        <f t="shared" si="43"/>
        <v>3</v>
      </c>
      <c r="B115" s="12" t="s">
        <v>571</v>
      </c>
      <c r="C115" s="20" t="s">
        <v>12</v>
      </c>
      <c r="D115" s="17" t="s">
        <v>6</v>
      </c>
      <c r="E115" s="21" t="s">
        <v>568</v>
      </c>
      <c r="F115" s="12" t="s">
        <v>569</v>
      </c>
      <c r="G115" s="22">
        <v>200</v>
      </c>
      <c r="H115" s="29">
        <v>289.70999999999998</v>
      </c>
      <c r="I115" s="31" t="s">
        <v>218</v>
      </c>
      <c r="J115" s="29">
        <v>100.24</v>
      </c>
      <c r="K115" s="28">
        <f t="shared" si="41"/>
        <v>50.12</v>
      </c>
      <c r="L115" s="37">
        <v>4</v>
      </c>
      <c r="M115" s="29">
        <f t="shared" si="42"/>
        <v>1.44855</v>
      </c>
      <c r="N115" s="19"/>
    </row>
    <row r="116" spans="1:14" ht="38.1" customHeight="1" x14ac:dyDescent="0.2">
      <c r="A116" s="12">
        <f t="shared" si="43"/>
        <v>4</v>
      </c>
      <c r="B116" s="12" t="s">
        <v>572</v>
      </c>
      <c r="C116" s="20" t="s">
        <v>12</v>
      </c>
      <c r="D116" s="17" t="s">
        <v>6</v>
      </c>
      <c r="E116" s="21" t="s">
        <v>573</v>
      </c>
      <c r="F116" s="12" t="s">
        <v>574</v>
      </c>
      <c r="G116" s="22">
        <v>200</v>
      </c>
      <c r="H116" s="29">
        <v>289.70999999999998</v>
      </c>
      <c r="I116" s="31" t="s">
        <v>216</v>
      </c>
      <c r="J116" s="29">
        <v>100.24</v>
      </c>
      <c r="K116" s="28">
        <f t="shared" si="41"/>
        <v>50.12</v>
      </c>
      <c r="L116" s="37">
        <v>4</v>
      </c>
      <c r="M116" s="29">
        <f t="shared" si="42"/>
        <v>1.44855</v>
      </c>
      <c r="N116" s="19"/>
    </row>
    <row r="117" spans="1:14" ht="38.1" customHeight="1" x14ac:dyDescent="0.2">
      <c r="A117" s="12">
        <f t="shared" si="43"/>
        <v>5</v>
      </c>
      <c r="B117" s="12" t="s">
        <v>575</v>
      </c>
      <c r="C117" s="20" t="s">
        <v>12</v>
      </c>
      <c r="D117" s="17" t="s">
        <v>6</v>
      </c>
      <c r="E117" s="21" t="s">
        <v>573</v>
      </c>
      <c r="F117" s="12" t="s">
        <v>574</v>
      </c>
      <c r="G117" s="22">
        <v>150</v>
      </c>
      <c r="H117" s="29">
        <v>289.52999999999997</v>
      </c>
      <c r="I117" s="31" t="s">
        <v>234</v>
      </c>
      <c r="J117" s="29">
        <v>104.69</v>
      </c>
      <c r="K117" s="28">
        <f t="shared" si="41"/>
        <v>69.793333333333322</v>
      </c>
      <c r="L117" s="37">
        <v>4</v>
      </c>
      <c r="M117" s="29">
        <f t="shared" si="42"/>
        <v>1.9301999999999999</v>
      </c>
      <c r="N117" s="19"/>
    </row>
    <row r="118" spans="1:14" ht="38.1" customHeight="1" x14ac:dyDescent="0.2">
      <c r="A118" s="12">
        <f t="shared" si="43"/>
        <v>6</v>
      </c>
      <c r="B118" s="12" t="s">
        <v>576</v>
      </c>
      <c r="C118" s="20" t="s">
        <v>12</v>
      </c>
      <c r="D118" s="17" t="s">
        <v>6</v>
      </c>
      <c r="E118" s="21" t="s">
        <v>573</v>
      </c>
      <c r="F118" s="12" t="s">
        <v>574</v>
      </c>
      <c r="G118" s="22">
        <v>150</v>
      </c>
      <c r="H118" s="29">
        <v>288.58999999999997</v>
      </c>
      <c r="I118" s="31" t="s">
        <v>214</v>
      </c>
      <c r="J118" s="29">
        <v>104.69</v>
      </c>
      <c r="K118" s="28">
        <f t="shared" si="41"/>
        <v>69.793333333333322</v>
      </c>
      <c r="L118" s="37">
        <v>4</v>
      </c>
      <c r="M118" s="29">
        <f t="shared" si="42"/>
        <v>1.9239333333333333</v>
      </c>
      <c r="N118" s="19"/>
    </row>
    <row r="119" spans="1:14" ht="38.1" customHeight="1" x14ac:dyDescent="0.2">
      <c r="A119" s="12">
        <f t="shared" si="43"/>
        <v>7</v>
      </c>
      <c r="B119" s="12" t="s">
        <v>577</v>
      </c>
      <c r="C119" s="20" t="s">
        <v>12</v>
      </c>
      <c r="D119" s="17" t="s">
        <v>6</v>
      </c>
      <c r="E119" s="21" t="s">
        <v>573</v>
      </c>
      <c r="F119" s="12" t="s">
        <v>574</v>
      </c>
      <c r="G119" s="22">
        <v>150</v>
      </c>
      <c r="H119" s="29">
        <v>288.58999999999997</v>
      </c>
      <c r="I119" s="31" t="s">
        <v>217</v>
      </c>
      <c r="J119" s="29">
        <v>104.69</v>
      </c>
      <c r="K119" s="28">
        <f t="shared" si="41"/>
        <v>69.793333333333322</v>
      </c>
      <c r="L119" s="37">
        <v>4</v>
      </c>
      <c r="M119" s="29">
        <f t="shared" si="42"/>
        <v>1.9239333333333333</v>
      </c>
      <c r="N119" s="19"/>
    </row>
    <row r="120" spans="1:14" ht="38.1" customHeight="1" x14ac:dyDescent="0.2">
      <c r="A120" s="12">
        <f t="shared" si="43"/>
        <v>8</v>
      </c>
      <c r="B120" s="12" t="s">
        <v>578</v>
      </c>
      <c r="C120" s="20" t="s">
        <v>12</v>
      </c>
      <c r="D120" s="17" t="s">
        <v>6</v>
      </c>
      <c r="E120" s="21" t="s">
        <v>573</v>
      </c>
      <c r="F120" s="12" t="s">
        <v>574</v>
      </c>
      <c r="G120" s="22">
        <v>150</v>
      </c>
      <c r="H120" s="29">
        <v>289.52999999999997</v>
      </c>
      <c r="I120" s="31" t="s">
        <v>215</v>
      </c>
      <c r="J120" s="29">
        <v>104.69</v>
      </c>
      <c r="K120" s="28">
        <f t="shared" si="41"/>
        <v>69.793333333333322</v>
      </c>
      <c r="L120" s="37">
        <v>4</v>
      </c>
      <c r="M120" s="29">
        <f t="shared" si="42"/>
        <v>1.9301999999999999</v>
      </c>
      <c r="N120" s="19"/>
    </row>
    <row r="121" spans="1:14" ht="38.1" customHeight="1" x14ac:dyDescent="0.2">
      <c r="A121" s="12">
        <f t="shared" si="43"/>
        <v>9</v>
      </c>
      <c r="B121" s="12" t="s">
        <v>579</v>
      </c>
      <c r="C121" s="20" t="s">
        <v>12</v>
      </c>
      <c r="D121" s="17" t="s">
        <v>6</v>
      </c>
      <c r="E121" s="21" t="s">
        <v>573</v>
      </c>
      <c r="F121" s="12" t="s">
        <v>574</v>
      </c>
      <c r="G121" s="22">
        <v>150</v>
      </c>
      <c r="H121" s="29">
        <v>289.52999999999997</v>
      </c>
      <c r="I121" s="31" t="s">
        <v>234</v>
      </c>
      <c r="J121" s="29">
        <v>104.69</v>
      </c>
      <c r="K121" s="28">
        <f t="shared" si="41"/>
        <v>69.793333333333322</v>
      </c>
      <c r="L121" s="37">
        <v>4</v>
      </c>
      <c r="M121" s="29">
        <f t="shared" si="42"/>
        <v>1.9301999999999999</v>
      </c>
      <c r="N121" s="19"/>
    </row>
    <row r="122" spans="1:14" ht="38.1" customHeight="1" x14ac:dyDescent="0.2">
      <c r="A122" s="12">
        <f t="shared" si="43"/>
        <v>10</v>
      </c>
      <c r="B122" s="12" t="s">
        <v>580</v>
      </c>
      <c r="C122" s="20" t="s">
        <v>12</v>
      </c>
      <c r="D122" s="17" t="s">
        <v>6</v>
      </c>
      <c r="E122" s="21" t="s">
        <v>573</v>
      </c>
      <c r="F122" s="12" t="s">
        <v>574</v>
      </c>
      <c r="G122" s="22">
        <v>222.51</v>
      </c>
      <c r="H122" s="29">
        <v>324.07</v>
      </c>
      <c r="I122" s="31" t="s">
        <v>581</v>
      </c>
      <c r="J122" s="29">
        <v>114.32</v>
      </c>
      <c r="K122" s="28">
        <f t="shared" si="41"/>
        <v>51.377466181295219</v>
      </c>
      <c r="L122" s="37">
        <v>4</v>
      </c>
      <c r="M122" s="29">
        <f t="shared" si="42"/>
        <v>1.4564289245427171</v>
      </c>
      <c r="N122" s="19"/>
    </row>
    <row r="123" spans="1:14" ht="38.1" customHeight="1" x14ac:dyDescent="0.2">
      <c r="A123" s="14" t="s">
        <v>582</v>
      </c>
      <c r="B123" s="14">
        <f>COUNT((A124:A124))</f>
        <v>1</v>
      </c>
      <c r="C123" s="15"/>
      <c r="D123" s="14"/>
      <c r="E123" s="14"/>
      <c r="F123" s="14"/>
      <c r="G123" s="16">
        <f>SUBTOTAL(9,G124:G124)</f>
        <v>389.26</v>
      </c>
      <c r="H123" s="16">
        <f>SUBTOTAL(9,H124:H124)</f>
        <v>382.85</v>
      </c>
      <c r="I123" s="16"/>
      <c r="J123" s="27"/>
      <c r="K123" s="27"/>
      <c r="L123" s="35"/>
      <c r="M123" s="27"/>
      <c r="N123" s="14"/>
    </row>
    <row r="124" spans="1:14" ht="38.1" customHeight="1" x14ac:dyDescent="0.2">
      <c r="A124" s="12">
        <v>1</v>
      </c>
      <c r="B124" s="12" t="s">
        <v>583</v>
      </c>
      <c r="C124" s="20" t="s">
        <v>12</v>
      </c>
      <c r="D124" s="17" t="s">
        <v>6</v>
      </c>
      <c r="E124" s="21" t="s">
        <v>584</v>
      </c>
      <c r="F124" s="12" t="s">
        <v>585</v>
      </c>
      <c r="G124" s="23">
        <v>389.26</v>
      </c>
      <c r="H124" s="29">
        <v>382.85</v>
      </c>
      <c r="I124" s="31" t="s">
        <v>586</v>
      </c>
      <c r="J124" s="29">
        <v>139.93</v>
      </c>
      <c r="K124" s="28">
        <f t="shared" ref="K124" si="44">J124/G124*100</f>
        <v>35.947695627601092</v>
      </c>
      <c r="L124" s="37">
        <v>4</v>
      </c>
      <c r="M124" s="29">
        <f t="shared" ref="M124" si="45">H124/G124</f>
        <v>0.98353285721625661</v>
      </c>
      <c r="N124" s="19"/>
    </row>
    <row r="125" spans="1:14" ht="38.1" customHeight="1" x14ac:dyDescent="0.2">
      <c r="A125" s="14" t="s">
        <v>587</v>
      </c>
      <c r="B125" s="14">
        <f>COUNT((A126:A128))</f>
        <v>3</v>
      </c>
      <c r="C125" s="15"/>
      <c r="D125" s="14"/>
      <c r="E125" s="14"/>
      <c r="F125" s="14"/>
      <c r="G125" s="16">
        <f>SUBTOTAL(9,G126:G128)</f>
        <v>667.15</v>
      </c>
      <c r="H125" s="16">
        <f>SUBTOTAL(9,H126:H128)</f>
        <v>639.31000000000006</v>
      </c>
      <c r="I125" s="16"/>
      <c r="J125" s="27"/>
      <c r="K125" s="27"/>
      <c r="L125" s="35"/>
      <c r="M125" s="27"/>
      <c r="N125" s="14"/>
    </row>
    <row r="126" spans="1:14" ht="38.1" customHeight="1" x14ac:dyDescent="0.2">
      <c r="A126" s="12">
        <v>1</v>
      </c>
      <c r="B126" s="12" t="s">
        <v>588</v>
      </c>
      <c r="C126" s="20" t="s">
        <v>12</v>
      </c>
      <c r="D126" s="17" t="s">
        <v>6</v>
      </c>
      <c r="E126" s="21" t="s">
        <v>589</v>
      </c>
      <c r="F126" s="12" t="s">
        <v>590</v>
      </c>
      <c r="G126" s="23">
        <v>256.11</v>
      </c>
      <c r="H126" s="29">
        <v>225.39</v>
      </c>
      <c r="I126" s="31" t="s">
        <v>247</v>
      </c>
      <c r="J126" s="29">
        <v>105.57</v>
      </c>
      <c r="K126" s="28">
        <f t="shared" ref="K126:K128" si="46">J126/G126*100</f>
        <v>41.220569286634642</v>
      </c>
      <c r="L126" s="37">
        <v>3</v>
      </c>
      <c r="M126" s="29">
        <f t="shared" ref="M126:M128" si="47">H126/G126</f>
        <v>0.8800515403537541</v>
      </c>
      <c r="N126" s="19"/>
    </row>
    <row r="127" spans="1:14" ht="38.1" customHeight="1" x14ac:dyDescent="0.2">
      <c r="A127" s="12">
        <f>A126+1</f>
        <v>2</v>
      </c>
      <c r="B127" s="12" t="s">
        <v>591</v>
      </c>
      <c r="C127" s="20" t="s">
        <v>12</v>
      </c>
      <c r="D127" s="17" t="s">
        <v>6</v>
      </c>
      <c r="E127" s="38" t="s">
        <v>592</v>
      </c>
      <c r="F127" s="39" t="s">
        <v>593</v>
      </c>
      <c r="G127" s="23">
        <v>205.52</v>
      </c>
      <c r="H127" s="29">
        <v>206.96</v>
      </c>
      <c r="I127" s="31" t="s">
        <v>594</v>
      </c>
      <c r="J127" s="29">
        <v>97.42</v>
      </c>
      <c r="K127" s="28">
        <f t="shared" si="46"/>
        <v>47.401712728688203</v>
      </c>
      <c r="L127" s="37">
        <v>3</v>
      </c>
      <c r="M127" s="29">
        <f t="shared" si="47"/>
        <v>1.0070066173608407</v>
      </c>
      <c r="N127" s="19"/>
    </row>
    <row r="128" spans="1:14" ht="37.9" customHeight="1" x14ac:dyDescent="0.2">
      <c r="A128" s="12">
        <f t="shared" ref="A128" si="48">A127+1</f>
        <v>3</v>
      </c>
      <c r="B128" s="12" t="s">
        <v>595</v>
      </c>
      <c r="C128" s="20" t="s">
        <v>12</v>
      </c>
      <c r="D128" s="17" t="s">
        <v>6</v>
      </c>
      <c r="E128" s="38" t="s">
        <v>592</v>
      </c>
      <c r="F128" s="39" t="s">
        <v>593</v>
      </c>
      <c r="G128" s="23">
        <v>205.52</v>
      </c>
      <c r="H128" s="29">
        <v>206.96</v>
      </c>
      <c r="I128" s="31" t="s">
        <v>596</v>
      </c>
      <c r="J128" s="29">
        <v>97.42</v>
      </c>
      <c r="K128" s="28">
        <f t="shared" si="46"/>
        <v>47.401712728688203</v>
      </c>
      <c r="L128" s="37">
        <v>3</v>
      </c>
      <c r="M128" s="29">
        <f t="shared" si="47"/>
        <v>1.0070066173608407</v>
      </c>
      <c r="N128" s="19"/>
    </row>
    <row r="129" spans="1:14" ht="38.1" customHeight="1" x14ac:dyDescent="0.2">
      <c r="A129" s="14" t="s">
        <v>597</v>
      </c>
      <c r="B129" s="14">
        <f>COUNT((A130:A131))</f>
        <v>2</v>
      </c>
      <c r="C129" s="15"/>
      <c r="D129" s="14"/>
      <c r="E129" s="14"/>
      <c r="F129" s="14"/>
      <c r="G129" s="16">
        <f>SUBTOTAL(9,G130:G131)</f>
        <v>516.82000000000005</v>
      </c>
      <c r="H129" s="16">
        <f>SUBTOTAL(9,H130:H131)</f>
        <v>460.15</v>
      </c>
      <c r="I129" s="16"/>
      <c r="J129" s="27"/>
      <c r="K129" s="27"/>
      <c r="L129" s="35"/>
      <c r="M129" s="27"/>
      <c r="N129" s="14"/>
    </row>
    <row r="130" spans="1:14" ht="38.1" customHeight="1" x14ac:dyDescent="0.2">
      <c r="A130" s="12">
        <v>1</v>
      </c>
      <c r="B130" s="12" t="s">
        <v>598</v>
      </c>
      <c r="C130" s="20" t="s">
        <v>12</v>
      </c>
      <c r="D130" s="17" t="s">
        <v>6</v>
      </c>
      <c r="E130" s="21" t="s">
        <v>599</v>
      </c>
      <c r="F130" s="12" t="s">
        <v>600</v>
      </c>
      <c r="G130" s="23">
        <v>322.72000000000003</v>
      </c>
      <c r="H130" s="29">
        <v>253.19</v>
      </c>
      <c r="I130" s="31" t="s">
        <v>601</v>
      </c>
      <c r="J130" s="29">
        <v>121.35</v>
      </c>
      <c r="K130" s="28">
        <f t="shared" ref="K130:K131" si="49">J130/G130*100</f>
        <v>37.60225582548339</v>
      </c>
      <c r="L130" s="37">
        <v>3</v>
      </c>
      <c r="M130" s="29">
        <f t="shared" ref="M130:M131" si="50">H130/G130</f>
        <v>0.78455007436787305</v>
      </c>
      <c r="N130" s="19"/>
    </row>
    <row r="131" spans="1:14" ht="38.1" customHeight="1" x14ac:dyDescent="0.2">
      <c r="A131" s="12">
        <f>A130+1</f>
        <v>2</v>
      </c>
      <c r="B131" s="12" t="s">
        <v>602</v>
      </c>
      <c r="C131" s="20" t="s">
        <v>12</v>
      </c>
      <c r="D131" s="17" t="s">
        <v>6</v>
      </c>
      <c r="E131" s="21" t="s">
        <v>599</v>
      </c>
      <c r="F131" s="12" t="s">
        <v>600</v>
      </c>
      <c r="G131" s="23">
        <v>194.1</v>
      </c>
      <c r="H131" s="29">
        <v>206.96</v>
      </c>
      <c r="I131" s="31" t="s">
        <v>594</v>
      </c>
      <c r="J131" s="29">
        <v>97.42</v>
      </c>
      <c r="K131" s="28">
        <f t="shared" si="49"/>
        <v>50.19062339000515</v>
      </c>
      <c r="L131" s="37">
        <v>3</v>
      </c>
      <c r="M131" s="29">
        <f t="shared" si="50"/>
        <v>1.0662545079855745</v>
      </c>
      <c r="N131" s="19"/>
    </row>
    <row r="132" spans="1:14" ht="38.1" customHeight="1" x14ac:dyDescent="0.2">
      <c r="A132" s="14" t="s">
        <v>603</v>
      </c>
      <c r="B132" s="14">
        <f>COUNT((A133:A141))</f>
        <v>9</v>
      </c>
      <c r="C132" s="15"/>
      <c r="D132" s="14"/>
      <c r="E132" s="14"/>
      <c r="F132" s="14"/>
      <c r="G132" s="16">
        <f>SUBTOTAL(9,G133:G141)</f>
        <v>1691.93</v>
      </c>
      <c r="H132" s="16">
        <f>SUBTOTAL(9,H133:H141)</f>
        <v>1974.0000000000005</v>
      </c>
      <c r="I132" s="16"/>
      <c r="J132" s="27"/>
      <c r="K132" s="27"/>
      <c r="L132" s="35"/>
      <c r="M132" s="27"/>
      <c r="N132" s="14"/>
    </row>
    <row r="133" spans="1:14" ht="38.1" customHeight="1" x14ac:dyDescent="0.2">
      <c r="A133" s="12">
        <v>1</v>
      </c>
      <c r="B133" s="12" t="s">
        <v>604</v>
      </c>
      <c r="C133" s="20" t="s">
        <v>12</v>
      </c>
      <c r="D133" s="17" t="s">
        <v>6</v>
      </c>
      <c r="E133" s="21" t="s">
        <v>605</v>
      </c>
      <c r="F133" s="12" t="s">
        <v>606</v>
      </c>
      <c r="G133" s="23">
        <v>251.93</v>
      </c>
      <c r="H133" s="29">
        <v>228.56</v>
      </c>
      <c r="I133" s="31" t="s">
        <v>607</v>
      </c>
      <c r="J133" s="29">
        <v>107.72</v>
      </c>
      <c r="K133" s="28">
        <f t="shared" ref="K133:K141" si="51">J133/G133*100</f>
        <v>42.757908942960341</v>
      </c>
      <c r="L133" s="37">
        <v>3</v>
      </c>
      <c r="M133" s="29">
        <f t="shared" ref="M133:M141" si="52">H133/G133</f>
        <v>0.90723613702218864</v>
      </c>
      <c r="N133" s="19"/>
    </row>
    <row r="134" spans="1:14" ht="38.1" customHeight="1" x14ac:dyDescent="0.2">
      <c r="A134" s="12">
        <f>A133+1</f>
        <v>2</v>
      </c>
      <c r="B134" s="12" t="s">
        <v>608</v>
      </c>
      <c r="C134" s="20" t="s">
        <v>12</v>
      </c>
      <c r="D134" s="17" t="s">
        <v>6</v>
      </c>
      <c r="E134" s="21" t="s">
        <v>605</v>
      </c>
      <c r="F134" s="12" t="s">
        <v>606</v>
      </c>
      <c r="G134" s="23">
        <v>180</v>
      </c>
      <c r="H134" s="29">
        <v>218.18</v>
      </c>
      <c r="I134" s="31" t="s">
        <v>609</v>
      </c>
      <c r="J134" s="29">
        <v>102.12</v>
      </c>
      <c r="K134" s="28">
        <f t="shared" si="51"/>
        <v>56.733333333333334</v>
      </c>
      <c r="L134" s="37">
        <v>3</v>
      </c>
      <c r="M134" s="29">
        <f t="shared" si="52"/>
        <v>1.2121111111111111</v>
      </c>
      <c r="N134" s="19"/>
    </row>
    <row r="135" spans="1:14" ht="38.1" customHeight="1" x14ac:dyDescent="0.2">
      <c r="A135" s="12">
        <f t="shared" ref="A135:A137" si="53">A134+1</f>
        <v>3</v>
      </c>
      <c r="B135" s="12" t="s">
        <v>610</v>
      </c>
      <c r="C135" s="20" t="s">
        <v>12</v>
      </c>
      <c r="D135" s="17" t="s">
        <v>6</v>
      </c>
      <c r="E135" s="21" t="s">
        <v>605</v>
      </c>
      <c r="F135" s="12" t="s">
        <v>606</v>
      </c>
      <c r="G135" s="23">
        <v>180</v>
      </c>
      <c r="H135" s="29">
        <v>218.18</v>
      </c>
      <c r="I135" s="31" t="s">
        <v>611</v>
      </c>
      <c r="J135" s="29">
        <v>102.12</v>
      </c>
      <c r="K135" s="28">
        <f t="shared" si="51"/>
        <v>56.733333333333334</v>
      </c>
      <c r="L135" s="37">
        <v>3</v>
      </c>
      <c r="M135" s="29">
        <f t="shared" si="52"/>
        <v>1.2121111111111111</v>
      </c>
      <c r="N135" s="19"/>
    </row>
    <row r="136" spans="1:14" ht="38.1" customHeight="1" x14ac:dyDescent="0.2">
      <c r="A136" s="12">
        <f t="shared" si="53"/>
        <v>4</v>
      </c>
      <c r="B136" s="12" t="s">
        <v>612</v>
      </c>
      <c r="C136" s="20" t="s">
        <v>12</v>
      </c>
      <c r="D136" s="17" t="s">
        <v>6</v>
      </c>
      <c r="E136" s="21" t="s">
        <v>605</v>
      </c>
      <c r="F136" s="12" t="s">
        <v>606</v>
      </c>
      <c r="G136" s="23">
        <v>180</v>
      </c>
      <c r="H136" s="29">
        <v>218.18</v>
      </c>
      <c r="I136" s="31" t="s">
        <v>609</v>
      </c>
      <c r="J136" s="29">
        <v>102.12</v>
      </c>
      <c r="K136" s="28">
        <f t="shared" si="51"/>
        <v>56.733333333333334</v>
      </c>
      <c r="L136" s="37">
        <v>3</v>
      </c>
      <c r="M136" s="29">
        <f t="shared" si="52"/>
        <v>1.2121111111111111</v>
      </c>
      <c r="N136" s="19"/>
    </row>
    <row r="137" spans="1:14" ht="38.1" customHeight="1" x14ac:dyDescent="0.2">
      <c r="A137" s="12">
        <f t="shared" si="53"/>
        <v>5</v>
      </c>
      <c r="B137" s="12" t="s">
        <v>613</v>
      </c>
      <c r="C137" s="20" t="s">
        <v>12</v>
      </c>
      <c r="D137" s="17" t="s">
        <v>6</v>
      </c>
      <c r="E137" s="21" t="s">
        <v>605</v>
      </c>
      <c r="F137" s="12" t="s">
        <v>606</v>
      </c>
      <c r="G137" s="23">
        <v>180</v>
      </c>
      <c r="H137" s="29">
        <v>218.18</v>
      </c>
      <c r="I137" s="31" t="s">
        <v>611</v>
      </c>
      <c r="J137" s="29">
        <v>102.12</v>
      </c>
      <c r="K137" s="28">
        <f t="shared" si="51"/>
        <v>56.733333333333334</v>
      </c>
      <c r="L137" s="37">
        <v>3</v>
      </c>
      <c r="M137" s="29">
        <f t="shared" si="52"/>
        <v>1.2121111111111111</v>
      </c>
      <c r="N137" s="19"/>
    </row>
    <row r="138" spans="1:14" ht="38.1" customHeight="1" x14ac:dyDescent="0.2">
      <c r="A138" s="12">
        <f>A137+1</f>
        <v>6</v>
      </c>
      <c r="B138" s="12" t="s">
        <v>614</v>
      </c>
      <c r="C138" s="20" t="s">
        <v>12</v>
      </c>
      <c r="D138" s="17" t="s">
        <v>6</v>
      </c>
      <c r="E138" s="21" t="s">
        <v>605</v>
      </c>
      <c r="F138" s="12" t="s">
        <v>606</v>
      </c>
      <c r="G138" s="23">
        <v>180</v>
      </c>
      <c r="H138" s="29">
        <v>218.18</v>
      </c>
      <c r="I138" s="31" t="s">
        <v>609</v>
      </c>
      <c r="J138" s="29">
        <v>102.12</v>
      </c>
      <c r="K138" s="28">
        <f t="shared" si="51"/>
        <v>56.733333333333334</v>
      </c>
      <c r="L138" s="37">
        <v>3</v>
      </c>
      <c r="M138" s="29">
        <f t="shared" si="52"/>
        <v>1.2121111111111111</v>
      </c>
      <c r="N138" s="19"/>
    </row>
    <row r="139" spans="1:14" ht="38.1" customHeight="1" x14ac:dyDescent="0.2">
      <c r="A139" s="12">
        <f t="shared" ref="A139" si="54">A138+1</f>
        <v>7</v>
      </c>
      <c r="B139" s="12" t="s">
        <v>615</v>
      </c>
      <c r="C139" s="20" t="s">
        <v>12</v>
      </c>
      <c r="D139" s="17" t="s">
        <v>6</v>
      </c>
      <c r="E139" s="21" t="s">
        <v>605</v>
      </c>
      <c r="F139" s="12" t="s">
        <v>606</v>
      </c>
      <c r="G139" s="23">
        <v>180</v>
      </c>
      <c r="H139" s="29">
        <v>218.18</v>
      </c>
      <c r="I139" s="31" t="s">
        <v>611</v>
      </c>
      <c r="J139" s="29">
        <v>102.12</v>
      </c>
      <c r="K139" s="28">
        <f t="shared" si="51"/>
        <v>56.733333333333334</v>
      </c>
      <c r="L139" s="37">
        <v>3</v>
      </c>
      <c r="M139" s="29">
        <f t="shared" si="52"/>
        <v>1.2121111111111111</v>
      </c>
      <c r="N139" s="19"/>
    </row>
    <row r="140" spans="1:14" ht="38.1" customHeight="1" x14ac:dyDescent="0.2">
      <c r="A140" s="12">
        <f>A139+1</f>
        <v>8</v>
      </c>
      <c r="B140" s="12" t="s">
        <v>616</v>
      </c>
      <c r="C140" s="20" t="s">
        <v>12</v>
      </c>
      <c r="D140" s="17" t="s">
        <v>6</v>
      </c>
      <c r="E140" s="21" t="s">
        <v>605</v>
      </c>
      <c r="F140" s="12" t="s">
        <v>606</v>
      </c>
      <c r="G140" s="23">
        <v>180</v>
      </c>
      <c r="H140" s="29">
        <v>218.18</v>
      </c>
      <c r="I140" s="31" t="s">
        <v>609</v>
      </c>
      <c r="J140" s="29">
        <v>102.12</v>
      </c>
      <c r="K140" s="28">
        <f t="shared" si="51"/>
        <v>56.733333333333334</v>
      </c>
      <c r="L140" s="37">
        <v>3</v>
      </c>
      <c r="M140" s="29">
        <f t="shared" si="52"/>
        <v>1.2121111111111111</v>
      </c>
      <c r="N140" s="19"/>
    </row>
    <row r="141" spans="1:14" ht="38.1" customHeight="1" x14ac:dyDescent="0.2">
      <c r="A141" s="12">
        <f>A140+1</f>
        <v>9</v>
      </c>
      <c r="B141" s="12" t="s">
        <v>617</v>
      </c>
      <c r="C141" s="20" t="s">
        <v>12</v>
      </c>
      <c r="D141" s="17" t="s">
        <v>6</v>
      </c>
      <c r="E141" s="21" t="s">
        <v>605</v>
      </c>
      <c r="F141" s="12" t="s">
        <v>606</v>
      </c>
      <c r="G141" s="23">
        <v>180</v>
      </c>
      <c r="H141" s="29">
        <v>218.18</v>
      </c>
      <c r="I141" s="31" t="s">
        <v>611</v>
      </c>
      <c r="J141" s="29">
        <v>102.12</v>
      </c>
      <c r="K141" s="28">
        <f t="shared" si="51"/>
        <v>56.733333333333334</v>
      </c>
      <c r="L141" s="37">
        <v>3</v>
      </c>
      <c r="M141" s="29">
        <f t="shared" si="52"/>
        <v>1.2121111111111111</v>
      </c>
      <c r="N141" s="19"/>
    </row>
    <row r="142" spans="1:14" ht="38.1" customHeight="1" x14ac:dyDescent="0.2">
      <c r="A142" s="14" t="s">
        <v>618</v>
      </c>
      <c r="B142" s="14">
        <f>COUNT((A143:A160))</f>
        <v>18</v>
      </c>
      <c r="C142" s="15"/>
      <c r="D142" s="14"/>
      <c r="E142" s="14"/>
      <c r="F142" s="14"/>
      <c r="G142" s="16">
        <f>SUBTOTAL(9,G143:G160)</f>
        <v>3911.7000000000007</v>
      </c>
      <c r="H142" s="16">
        <f>SUBTOTAL(9,H143:H160)</f>
        <v>5056.78</v>
      </c>
      <c r="I142" s="16"/>
      <c r="J142" s="27"/>
      <c r="K142" s="27"/>
      <c r="L142" s="35"/>
      <c r="M142" s="27"/>
      <c r="N142" s="14"/>
    </row>
    <row r="143" spans="1:14" ht="38.1" customHeight="1" x14ac:dyDescent="0.2">
      <c r="A143" s="12">
        <v>1</v>
      </c>
      <c r="B143" s="12" t="s">
        <v>619</v>
      </c>
      <c r="C143" s="20" t="s">
        <v>12</v>
      </c>
      <c r="D143" s="17" t="s">
        <v>6</v>
      </c>
      <c r="E143" s="21" t="s">
        <v>620</v>
      </c>
      <c r="F143" s="12" t="s">
        <v>621</v>
      </c>
      <c r="G143" s="23">
        <v>302.37</v>
      </c>
      <c r="H143" s="29">
        <v>293.5</v>
      </c>
      <c r="I143" s="31" t="s">
        <v>244</v>
      </c>
      <c r="J143" s="29">
        <v>106.67</v>
      </c>
      <c r="K143" s="28">
        <f t="shared" ref="K143:K160" si="55">J143/G143*100</f>
        <v>35.277970698151272</v>
      </c>
      <c r="L143" s="37">
        <v>4</v>
      </c>
      <c r="M143" s="29">
        <f t="shared" ref="M143:M160" si="56">H143/G143</f>
        <v>0.97066507920759337</v>
      </c>
      <c r="N143" s="19"/>
    </row>
    <row r="144" spans="1:14" ht="38.1" customHeight="1" x14ac:dyDescent="0.2">
      <c r="A144" s="12">
        <f>A143+1</f>
        <v>2</v>
      </c>
      <c r="B144" s="12" t="s">
        <v>622</v>
      </c>
      <c r="C144" s="20" t="s">
        <v>12</v>
      </c>
      <c r="D144" s="17" t="s">
        <v>6</v>
      </c>
      <c r="E144" s="21" t="s">
        <v>620</v>
      </c>
      <c r="F144" s="12" t="s">
        <v>621</v>
      </c>
      <c r="G144" s="23">
        <v>208.66</v>
      </c>
      <c r="H144" s="29">
        <v>277.54000000000002</v>
      </c>
      <c r="I144" s="31" t="s">
        <v>243</v>
      </c>
      <c r="J144" s="29">
        <v>100.53</v>
      </c>
      <c r="K144" s="28">
        <f t="shared" si="55"/>
        <v>48.178855554490561</v>
      </c>
      <c r="L144" s="37">
        <v>4</v>
      </c>
      <c r="M144" s="29">
        <f t="shared" si="56"/>
        <v>1.3301063931755008</v>
      </c>
      <c r="N144" s="19"/>
    </row>
    <row r="145" spans="1:14" ht="38.1" customHeight="1" x14ac:dyDescent="0.2">
      <c r="A145" s="12">
        <f t="shared" ref="A145:A147" si="57">A144+1</f>
        <v>3</v>
      </c>
      <c r="B145" s="12" t="s">
        <v>623</v>
      </c>
      <c r="C145" s="20" t="s">
        <v>12</v>
      </c>
      <c r="D145" s="17" t="s">
        <v>6</v>
      </c>
      <c r="E145" s="21" t="s">
        <v>620</v>
      </c>
      <c r="F145" s="12" t="s">
        <v>621</v>
      </c>
      <c r="G145" s="23">
        <v>208.66</v>
      </c>
      <c r="H145" s="29">
        <v>277.54000000000002</v>
      </c>
      <c r="I145" s="31" t="s">
        <v>242</v>
      </c>
      <c r="J145" s="29">
        <v>100.53</v>
      </c>
      <c r="K145" s="28">
        <f t="shared" si="55"/>
        <v>48.178855554490561</v>
      </c>
      <c r="L145" s="37">
        <v>4</v>
      </c>
      <c r="M145" s="29">
        <f t="shared" si="56"/>
        <v>1.3301063931755008</v>
      </c>
      <c r="N145" s="19"/>
    </row>
    <row r="146" spans="1:14" ht="38.1" customHeight="1" x14ac:dyDescent="0.2">
      <c r="A146" s="12">
        <f t="shared" si="57"/>
        <v>4</v>
      </c>
      <c r="B146" s="12" t="s">
        <v>624</v>
      </c>
      <c r="C146" s="20" t="s">
        <v>12</v>
      </c>
      <c r="D146" s="17" t="s">
        <v>6</v>
      </c>
      <c r="E146" s="21" t="s">
        <v>620</v>
      </c>
      <c r="F146" s="12" t="s">
        <v>621</v>
      </c>
      <c r="G146" s="23">
        <v>208.66</v>
      </c>
      <c r="H146" s="29">
        <v>278.98</v>
      </c>
      <c r="I146" s="31" t="s">
        <v>257</v>
      </c>
      <c r="J146" s="29">
        <v>100.53</v>
      </c>
      <c r="K146" s="28">
        <f t="shared" si="55"/>
        <v>48.178855554490561</v>
      </c>
      <c r="L146" s="37">
        <v>4</v>
      </c>
      <c r="M146" s="29">
        <f t="shared" si="56"/>
        <v>1.337007572126905</v>
      </c>
      <c r="N146" s="19"/>
    </row>
    <row r="147" spans="1:14" ht="38.1" customHeight="1" x14ac:dyDescent="0.2">
      <c r="A147" s="12">
        <f t="shared" si="57"/>
        <v>5</v>
      </c>
      <c r="B147" s="12" t="s">
        <v>625</v>
      </c>
      <c r="C147" s="20" t="s">
        <v>12</v>
      </c>
      <c r="D147" s="17" t="s">
        <v>6</v>
      </c>
      <c r="E147" s="21" t="s">
        <v>620</v>
      </c>
      <c r="F147" s="12" t="s">
        <v>621</v>
      </c>
      <c r="G147" s="23">
        <v>208.66</v>
      </c>
      <c r="H147" s="29">
        <v>278.98</v>
      </c>
      <c r="I147" s="31" t="s">
        <v>258</v>
      </c>
      <c r="J147" s="29">
        <v>100.53</v>
      </c>
      <c r="K147" s="28">
        <f t="shared" si="55"/>
        <v>48.178855554490561</v>
      </c>
      <c r="L147" s="37">
        <v>4</v>
      </c>
      <c r="M147" s="29">
        <f t="shared" si="56"/>
        <v>1.337007572126905</v>
      </c>
      <c r="N147" s="19"/>
    </row>
    <row r="148" spans="1:14" ht="38.1" customHeight="1" x14ac:dyDescent="0.2">
      <c r="A148" s="12">
        <f>A147+1</f>
        <v>6</v>
      </c>
      <c r="B148" s="12" t="s">
        <v>626</v>
      </c>
      <c r="C148" s="20" t="s">
        <v>12</v>
      </c>
      <c r="D148" s="17" t="s">
        <v>6</v>
      </c>
      <c r="E148" s="21" t="s">
        <v>620</v>
      </c>
      <c r="F148" s="12" t="s">
        <v>621</v>
      </c>
      <c r="G148" s="23">
        <v>208.66</v>
      </c>
      <c r="H148" s="29">
        <v>282.82</v>
      </c>
      <c r="I148" s="31" t="s">
        <v>254</v>
      </c>
      <c r="J148" s="29">
        <v>92.28</v>
      </c>
      <c r="K148" s="28">
        <f t="shared" si="55"/>
        <v>44.225055113581909</v>
      </c>
      <c r="L148" s="37">
        <v>4</v>
      </c>
      <c r="M148" s="29">
        <f t="shared" si="56"/>
        <v>1.3554107159973161</v>
      </c>
      <c r="N148" s="19"/>
    </row>
    <row r="149" spans="1:14" ht="38.1" customHeight="1" x14ac:dyDescent="0.2">
      <c r="A149" s="12">
        <f t="shared" ref="A149" si="58">A148+1</f>
        <v>7</v>
      </c>
      <c r="B149" s="12" t="s">
        <v>627</v>
      </c>
      <c r="C149" s="20" t="s">
        <v>12</v>
      </c>
      <c r="D149" s="17" t="s">
        <v>6</v>
      </c>
      <c r="E149" s="21" t="s">
        <v>620</v>
      </c>
      <c r="F149" s="12" t="s">
        <v>621</v>
      </c>
      <c r="G149" s="23">
        <v>208.66</v>
      </c>
      <c r="H149" s="29">
        <v>282.82</v>
      </c>
      <c r="I149" s="31" t="s">
        <v>253</v>
      </c>
      <c r="J149" s="29">
        <v>92.28</v>
      </c>
      <c r="K149" s="28">
        <f t="shared" si="55"/>
        <v>44.225055113581909</v>
      </c>
      <c r="L149" s="37">
        <v>4</v>
      </c>
      <c r="M149" s="29">
        <f t="shared" si="56"/>
        <v>1.3554107159973161</v>
      </c>
      <c r="N149" s="19"/>
    </row>
    <row r="150" spans="1:14" ht="38.1" customHeight="1" x14ac:dyDescent="0.2">
      <c r="A150" s="12">
        <f>A149+1</f>
        <v>8</v>
      </c>
      <c r="B150" s="12" t="s">
        <v>628</v>
      </c>
      <c r="C150" s="20" t="s">
        <v>12</v>
      </c>
      <c r="D150" s="17" t="s">
        <v>6</v>
      </c>
      <c r="E150" s="21" t="s">
        <v>620</v>
      </c>
      <c r="F150" s="12" t="s">
        <v>621</v>
      </c>
      <c r="G150" s="23">
        <v>208.66</v>
      </c>
      <c r="H150" s="29">
        <v>278.98</v>
      </c>
      <c r="I150" s="31" t="s">
        <v>257</v>
      </c>
      <c r="J150" s="29">
        <v>100.53</v>
      </c>
      <c r="K150" s="28">
        <f t="shared" si="55"/>
        <v>48.178855554490561</v>
      </c>
      <c r="L150" s="37">
        <v>4</v>
      </c>
      <c r="M150" s="29">
        <f t="shared" si="56"/>
        <v>1.337007572126905</v>
      </c>
      <c r="N150" s="19"/>
    </row>
    <row r="151" spans="1:14" ht="38.1" customHeight="1" x14ac:dyDescent="0.2">
      <c r="A151" s="12">
        <f>A150+1</f>
        <v>9</v>
      </c>
      <c r="B151" s="12" t="s">
        <v>629</v>
      </c>
      <c r="C151" s="20" t="s">
        <v>12</v>
      </c>
      <c r="D151" s="17" t="s">
        <v>6</v>
      </c>
      <c r="E151" s="21" t="s">
        <v>620</v>
      </c>
      <c r="F151" s="12" t="s">
        <v>621</v>
      </c>
      <c r="G151" s="23">
        <v>221.16</v>
      </c>
      <c r="H151" s="29">
        <v>278.98</v>
      </c>
      <c r="I151" s="31" t="s">
        <v>258</v>
      </c>
      <c r="J151" s="29">
        <v>100.53</v>
      </c>
      <c r="K151" s="28">
        <f t="shared" si="55"/>
        <v>45.455778621812264</v>
      </c>
      <c r="L151" s="37">
        <v>4</v>
      </c>
      <c r="M151" s="29">
        <f t="shared" si="56"/>
        <v>1.261439681678423</v>
      </c>
      <c r="N151" s="19"/>
    </row>
    <row r="152" spans="1:14" ht="38.1" customHeight="1" x14ac:dyDescent="0.2">
      <c r="A152" s="12">
        <f>A151+1</f>
        <v>10</v>
      </c>
      <c r="B152" s="12" t="s">
        <v>630</v>
      </c>
      <c r="C152" s="20" t="s">
        <v>12</v>
      </c>
      <c r="D152" s="17" t="s">
        <v>6</v>
      </c>
      <c r="E152" s="38" t="s">
        <v>631</v>
      </c>
      <c r="F152" s="39" t="s">
        <v>632</v>
      </c>
      <c r="G152" s="23">
        <v>200</v>
      </c>
      <c r="H152" s="29">
        <v>277.54000000000002</v>
      </c>
      <c r="I152" s="31" t="s">
        <v>243</v>
      </c>
      <c r="J152" s="29">
        <v>100.53</v>
      </c>
      <c r="K152" s="28">
        <f t="shared" si="55"/>
        <v>50.265000000000001</v>
      </c>
      <c r="L152" s="37">
        <v>4</v>
      </c>
      <c r="M152" s="29">
        <f t="shared" si="56"/>
        <v>1.3877000000000002</v>
      </c>
      <c r="N152" s="19"/>
    </row>
    <row r="153" spans="1:14" ht="38.1" customHeight="1" x14ac:dyDescent="0.2">
      <c r="A153" s="12">
        <f>A152+1</f>
        <v>11</v>
      </c>
      <c r="B153" s="12" t="s">
        <v>633</v>
      </c>
      <c r="C153" s="20" t="s">
        <v>12</v>
      </c>
      <c r="D153" s="17" t="s">
        <v>6</v>
      </c>
      <c r="E153" s="38" t="s">
        <v>631</v>
      </c>
      <c r="F153" s="39" t="s">
        <v>632</v>
      </c>
      <c r="G153" s="23">
        <v>200</v>
      </c>
      <c r="H153" s="29">
        <v>277.54000000000002</v>
      </c>
      <c r="I153" s="31" t="s">
        <v>242</v>
      </c>
      <c r="J153" s="29">
        <v>100.53</v>
      </c>
      <c r="K153" s="28">
        <f t="shared" si="55"/>
        <v>50.265000000000001</v>
      </c>
      <c r="L153" s="37">
        <v>4</v>
      </c>
      <c r="M153" s="29">
        <f t="shared" si="56"/>
        <v>1.3877000000000002</v>
      </c>
      <c r="N153" s="19"/>
    </row>
    <row r="154" spans="1:14" ht="38.1" customHeight="1" x14ac:dyDescent="0.2">
      <c r="A154" s="12">
        <f>A153+1</f>
        <v>12</v>
      </c>
      <c r="B154" s="12" t="s">
        <v>634</v>
      </c>
      <c r="C154" s="20" t="s">
        <v>12</v>
      </c>
      <c r="D154" s="17" t="s">
        <v>6</v>
      </c>
      <c r="E154" s="38" t="s">
        <v>635</v>
      </c>
      <c r="F154" s="39" t="s">
        <v>636</v>
      </c>
      <c r="G154" s="23">
        <v>300</v>
      </c>
      <c r="H154" s="29">
        <v>293.5</v>
      </c>
      <c r="I154" s="31" t="s">
        <v>245</v>
      </c>
      <c r="J154" s="29">
        <v>106.67</v>
      </c>
      <c r="K154" s="28">
        <f t="shared" si="55"/>
        <v>35.556666666666672</v>
      </c>
      <c r="L154" s="37">
        <v>4</v>
      </c>
      <c r="M154" s="29">
        <f t="shared" si="56"/>
        <v>0.97833333333333339</v>
      </c>
      <c r="N154" s="19"/>
    </row>
    <row r="155" spans="1:14" ht="38.1" customHeight="1" x14ac:dyDescent="0.2">
      <c r="A155" s="12">
        <f t="shared" ref="A155:A157" si="59">A154+1</f>
        <v>13</v>
      </c>
      <c r="B155" s="12" t="s">
        <v>637</v>
      </c>
      <c r="C155" s="20" t="s">
        <v>12</v>
      </c>
      <c r="D155" s="17" t="s">
        <v>6</v>
      </c>
      <c r="E155" s="38" t="s">
        <v>638</v>
      </c>
      <c r="F155" s="39" t="s">
        <v>639</v>
      </c>
      <c r="G155" s="23">
        <v>232.53</v>
      </c>
      <c r="H155" s="29">
        <v>281.79000000000002</v>
      </c>
      <c r="I155" s="31" t="s">
        <v>246</v>
      </c>
      <c r="J155" s="29">
        <v>101.05</v>
      </c>
      <c r="K155" s="28">
        <f t="shared" si="55"/>
        <v>43.456758267750395</v>
      </c>
      <c r="L155" s="37">
        <v>4</v>
      </c>
      <c r="M155" s="29">
        <f t="shared" si="56"/>
        <v>1.2118436330796027</v>
      </c>
      <c r="N155" s="19"/>
    </row>
    <row r="156" spans="1:14" ht="38.1" customHeight="1" x14ac:dyDescent="0.2">
      <c r="A156" s="12">
        <f t="shared" si="59"/>
        <v>14</v>
      </c>
      <c r="B156" s="12" t="s">
        <v>640</v>
      </c>
      <c r="C156" s="20" t="s">
        <v>12</v>
      </c>
      <c r="D156" s="17" t="s">
        <v>6</v>
      </c>
      <c r="E156" s="38" t="s">
        <v>638</v>
      </c>
      <c r="F156" s="39" t="s">
        <v>639</v>
      </c>
      <c r="G156" s="23">
        <v>190</v>
      </c>
      <c r="H156" s="29">
        <v>278.98</v>
      </c>
      <c r="I156" s="31" t="s">
        <v>258</v>
      </c>
      <c r="J156" s="29">
        <v>100.53</v>
      </c>
      <c r="K156" s="28">
        <f t="shared" si="55"/>
        <v>52.910526315789475</v>
      </c>
      <c r="L156" s="37">
        <v>4</v>
      </c>
      <c r="M156" s="29">
        <f t="shared" si="56"/>
        <v>1.4683157894736842</v>
      </c>
      <c r="N156" s="19"/>
    </row>
    <row r="157" spans="1:14" ht="38.1" customHeight="1" x14ac:dyDescent="0.2">
      <c r="A157" s="12">
        <f t="shared" si="59"/>
        <v>15</v>
      </c>
      <c r="B157" s="12" t="s">
        <v>641</v>
      </c>
      <c r="C157" s="20" t="s">
        <v>12</v>
      </c>
      <c r="D157" s="17" t="s">
        <v>6</v>
      </c>
      <c r="E157" s="38" t="s">
        <v>638</v>
      </c>
      <c r="F157" s="39" t="s">
        <v>639</v>
      </c>
      <c r="G157" s="23">
        <v>190</v>
      </c>
      <c r="H157" s="29">
        <v>278.98</v>
      </c>
      <c r="I157" s="31" t="s">
        <v>257</v>
      </c>
      <c r="J157" s="29">
        <v>100.53</v>
      </c>
      <c r="K157" s="28">
        <f t="shared" si="55"/>
        <v>52.910526315789475</v>
      </c>
      <c r="L157" s="37">
        <v>4</v>
      </c>
      <c r="M157" s="29">
        <f t="shared" si="56"/>
        <v>1.4683157894736842</v>
      </c>
      <c r="N157" s="19"/>
    </row>
    <row r="158" spans="1:14" ht="38.1" customHeight="1" x14ac:dyDescent="0.2">
      <c r="A158" s="12">
        <f>A157+1</f>
        <v>16</v>
      </c>
      <c r="B158" s="12" t="s">
        <v>642</v>
      </c>
      <c r="C158" s="20" t="s">
        <v>12</v>
      </c>
      <c r="D158" s="17" t="s">
        <v>6</v>
      </c>
      <c r="E158" s="38" t="s">
        <v>638</v>
      </c>
      <c r="F158" s="39" t="s">
        <v>639</v>
      </c>
      <c r="G158" s="23">
        <v>190</v>
      </c>
      <c r="H158" s="29">
        <v>277.54000000000002</v>
      </c>
      <c r="I158" s="31" t="s">
        <v>242</v>
      </c>
      <c r="J158" s="29">
        <v>100.53</v>
      </c>
      <c r="K158" s="28">
        <f t="shared" si="55"/>
        <v>52.910526315789475</v>
      </c>
      <c r="L158" s="37">
        <v>4</v>
      </c>
      <c r="M158" s="29">
        <f t="shared" si="56"/>
        <v>1.4607368421052633</v>
      </c>
      <c r="N158" s="19"/>
    </row>
    <row r="159" spans="1:14" ht="38.1" customHeight="1" x14ac:dyDescent="0.2">
      <c r="A159" s="12">
        <f t="shared" ref="A159:A160" si="60">A158+1</f>
        <v>17</v>
      </c>
      <c r="B159" s="12" t="s">
        <v>643</v>
      </c>
      <c r="C159" s="20" t="s">
        <v>12</v>
      </c>
      <c r="D159" s="17" t="s">
        <v>6</v>
      </c>
      <c r="E159" s="38" t="s">
        <v>638</v>
      </c>
      <c r="F159" s="39" t="s">
        <v>639</v>
      </c>
      <c r="G159" s="23">
        <v>190</v>
      </c>
      <c r="H159" s="29">
        <v>278.98</v>
      </c>
      <c r="I159" s="31" t="s">
        <v>257</v>
      </c>
      <c r="J159" s="29">
        <v>100.53</v>
      </c>
      <c r="K159" s="28">
        <f t="shared" si="55"/>
        <v>52.910526315789475</v>
      </c>
      <c r="L159" s="37">
        <v>4</v>
      </c>
      <c r="M159" s="29">
        <f t="shared" si="56"/>
        <v>1.4683157894736842</v>
      </c>
      <c r="N159" s="19"/>
    </row>
    <row r="160" spans="1:14" ht="38.1" customHeight="1" x14ac:dyDescent="0.2">
      <c r="A160" s="12">
        <f t="shared" si="60"/>
        <v>18</v>
      </c>
      <c r="B160" s="12" t="s">
        <v>644</v>
      </c>
      <c r="C160" s="20" t="s">
        <v>12</v>
      </c>
      <c r="D160" s="17" t="s">
        <v>6</v>
      </c>
      <c r="E160" s="38" t="s">
        <v>638</v>
      </c>
      <c r="F160" s="39" t="s">
        <v>639</v>
      </c>
      <c r="G160" s="23">
        <v>235.02</v>
      </c>
      <c r="H160" s="29">
        <v>281.79000000000002</v>
      </c>
      <c r="I160" s="31" t="s">
        <v>241</v>
      </c>
      <c r="J160" s="29">
        <v>101.05</v>
      </c>
      <c r="K160" s="28">
        <f t="shared" si="55"/>
        <v>42.996340736958558</v>
      </c>
      <c r="L160" s="37">
        <v>4</v>
      </c>
      <c r="M160" s="29">
        <f t="shared" si="56"/>
        <v>1.1990043400561654</v>
      </c>
      <c r="N160" s="19"/>
    </row>
    <row r="161" spans="1:14" ht="38.1" customHeight="1" x14ac:dyDescent="0.2">
      <c r="A161" s="14" t="s">
        <v>645</v>
      </c>
      <c r="B161" s="14">
        <f>COUNT(A162:A176)</f>
        <v>15</v>
      </c>
      <c r="C161" s="15"/>
      <c r="D161" s="14"/>
      <c r="E161" s="14"/>
      <c r="F161" s="14"/>
      <c r="G161" s="16">
        <f>SUBTOTAL(9,G162:G176)</f>
        <v>2986.0099999999998</v>
      </c>
      <c r="H161" s="16">
        <f>SUBTOTAL(9,H162:H176)</f>
        <v>3419.1</v>
      </c>
      <c r="I161" s="16"/>
      <c r="J161" s="27"/>
      <c r="K161" s="27"/>
      <c r="L161" s="35"/>
      <c r="M161" s="27"/>
      <c r="N161" s="14"/>
    </row>
    <row r="162" spans="1:14" ht="38.1" customHeight="1" x14ac:dyDescent="0.2">
      <c r="A162" s="12">
        <v>1</v>
      </c>
      <c r="B162" s="12" t="s">
        <v>646</v>
      </c>
      <c r="C162" s="20" t="s">
        <v>12</v>
      </c>
      <c r="D162" s="17" t="s">
        <v>6</v>
      </c>
      <c r="E162" s="21" t="s">
        <v>647</v>
      </c>
      <c r="F162" s="12" t="s">
        <v>648</v>
      </c>
      <c r="G162" s="23">
        <v>292.39</v>
      </c>
      <c r="H162" s="29">
        <v>291.38</v>
      </c>
      <c r="I162" s="31" t="s">
        <v>649</v>
      </c>
      <c r="J162" s="29">
        <v>141.18</v>
      </c>
      <c r="K162" s="28">
        <f t="shared" ref="K162:K176" si="61">J162/G162*100</f>
        <v>48.284825062416644</v>
      </c>
      <c r="L162" s="37">
        <v>3</v>
      </c>
      <c r="M162" s="29">
        <f t="shared" ref="M162:M176" si="62">H162/G162</f>
        <v>0.99654570949758892</v>
      </c>
      <c r="N162" s="19"/>
    </row>
    <row r="163" spans="1:14" ht="38.1" customHeight="1" x14ac:dyDescent="0.2">
      <c r="A163" s="12">
        <f>A162+1</f>
        <v>2</v>
      </c>
      <c r="B163" s="12" t="s">
        <v>650</v>
      </c>
      <c r="C163" s="20" t="s">
        <v>12</v>
      </c>
      <c r="D163" s="17" t="s">
        <v>6</v>
      </c>
      <c r="E163" s="21" t="s">
        <v>647</v>
      </c>
      <c r="F163" s="12" t="s">
        <v>648</v>
      </c>
      <c r="G163" s="23">
        <v>180</v>
      </c>
      <c r="H163" s="29">
        <v>218.18</v>
      </c>
      <c r="I163" s="31" t="s">
        <v>609</v>
      </c>
      <c r="J163" s="29">
        <v>102.12</v>
      </c>
      <c r="K163" s="28">
        <f t="shared" si="61"/>
        <v>56.733333333333334</v>
      </c>
      <c r="L163" s="37">
        <v>3</v>
      </c>
      <c r="M163" s="29">
        <f t="shared" si="62"/>
        <v>1.2121111111111111</v>
      </c>
      <c r="N163" s="19"/>
    </row>
    <row r="164" spans="1:14" ht="38.1" customHeight="1" x14ac:dyDescent="0.2">
      <c r="A164" s="12">
        <f t="shared" ref="A164:A176" si="63">A163+1</f>
        <v>3</v>
      </c>
      <c r="B164" s="12" t="s">
        <v>651</v>
      </c>
      <c r="C164" s="20" t="s">
        <v>12</v>
      </c>
      <c r="D164" s="17" t="s">
        <v>6</v>
      </c>
      <c r="E164" s="21" t="s">
        <v>647</v>
      </c>
      <c r="F164" s="12" t="s">
        <v>648</v>
      </c>
      <c r="G164" s="23">
        <v>180</v>
      </c>
      <c r="H164" s="29">
        <v>218.18</v>
      </c>
      <c r="I164" s="31" t="s">
        <v>611</v>
      </c>
      <c r="J164" s="29">
        <v>102.12</v>
      </c>
      <c r="K164" s="28">
        <f t="shared" si="61"/>
        <v>56.733333333333334</v>
      </c>
      <c r="L164" s="37">
        <v>3</v>
      </c>
      <c r="M164" s="29">
        <f t="shared" si="62"/>
        <v>1.2121111111111111</v>
      </c>
      <c r="N164" s="19"/>
    </row>
    <row r="165" spans="1:14" ht="38.1" customHeight="1" x14ac:dyDescent="0.2">
      <c r="A165" s="12">
        <f t="shared" si="63"/>
        <v>4</v>
      </c>
      <c r="B165" s="12" t="s">
        <v>652</v>
      </c>
      <c r="C165" s="20" t="s">
        <v>12</v>
      </c>
      <c r="D165" s="17" t="s">
        <v>6</v>
      </c>
      <c r="E165" s="21" t="s">
        <v>653</v>
      </c>
      <c r="F165" s="12" t="s">
        <v>654</v>
      </c>
      <c r="G165" s="23">
        <v>180</v>
      </c>
      <c r="H165" s="29">
        <v>218.18</v>
      </c>
      <c r="I165" s="31" t="s">
        <v>611</v>
      </c>
      <c r="J165" s="29">
        <v>102.12</v>
      </c>
      <c r="K165" s="28">
        <f t="shared" si="61"/>
        <v>56.733333333333334</v>
      </c>
      <c r="L165" s="37">
        <v>3</v>
      </c>
      <c r="M165" s="29">
        <f t="shared" si="62"/>
        <v>1.2121111111111111</v>
      </c>
      <c r="N165" s="19"/>
    </row>
    <row r="166" spans="1:14" ht="38.1" customHeight="1" x14ac:dyDescent="0.2">
      <c r="A166" s="12">
        <f t="shared" si="63"/>
        <v>5</v>
      </c>
      <c r="B166" s="12" t="s">
        <v>655</v>
      </c>
      <c r="C166" s="20" t="s">
        <v>12</v>
      </c>
      <c r="D166" s="17" t="s">
        <v>6</v>
      </c>
      <c r="E166" s="21" t="s">
        <v>653</v>
      </c>
      <c r="F166" s="12" t="s">
        <v>654</v>
      </c>
      <c r="G166" s="23">
        <v>180</v>
      </c>
      <c r="H166" s="29">
        <v>218.18</v>
      </c>
      <c r="I166" s="31" t="s">
        <v>609</v>
      </c>
      <c r="J166" s="29">
        <v>102.12</v>
      </c>
      <c r="K166" s="28">
        <f t="shared" si="61"/>
        <v>56.733333333333334</v>
      </c>
      <c r="L166" s="37">
        <v>3</v>
      </c>
      <c r="M166" s="29">
        <f t="shared" si="62"/>
        <v>1.2121111111111111</v>
      </c>
      <c r="N166" s="19"/>
    </row>
    <row r="167" spans="1:14" ht="38.1" customHeight="1" x14ac:dyDescent="0.2">
      <c r="A167" s="12">
        <f t="shared" si="63"/>
        <v>6</v>
      </c>
      <c r="B167" s="12" t="s">
        <v>656</v>
      </c>
      <c r="C167" s="20" t="s">
        <v>12</v>
      </c>
      <c r="D167" s="17" t="s">
        <v>6</v>
      </c>
      <c r="E167" s="38" t="s">
        <v>657</v>
      </c>
      <c r="F167" s="39" t="s">
        <v>658</v>
      </c>
      <c r="G167" s="23">
        <v>180</v>
      </c>
      <c r="H167" s="29">
        <v>218.18</v>
      </c>
      <c r="I167" s="31" t="s">
        <v>611</v>
      </c>
      <c r="J167" s="29">
        <v>102.12</v>
      </c>
      <c r="K167" s="28">
        <f t="shared" si="61"/>
        <v>56.733333333333334</v>
      </c>
      <c r="L167" s="37">
        <v>3</v>
      </c>
      <c r="M167" s="29">
        <f t="shared" si="62"/>
        <v>1.2121111111111111</v>
      </c>
      <c r="N167" s="19"/>
    </row>
    <row r="168" spans="1:14" ht="38.1" customHeight="1" x14ac:dyDescent="0.2">
      <c r="A168" s="12">
        <f t="shared" si="63"/>
        <v>7</v>
      </c>
      <c r="B168" s="12" t="s">
        <v>659</v>
      </c>
      <c r="C168" s="20" t="s">
        <v>12</v>
      </c>
      <c r="D168" s="17" t="s">
        <v>6</v>
      </c>
      <c r="E168" s="38" t="s">
        <v>660</v>
      </c>
      <c r="F168" s="39" t="s">
        <v>661</v>
      </c>
      <c r="G168" s="23">
        <v>180</v>
      </c>
      <c r="H168" s="29">
        <v>218.18</v>
      </c>
      <c r="I168" s="31" t="s">
        <v>609</v>
      </c>
      <c r="J168" s="29">
        <v>102.12</v>
      </c>
      <c r="K168" s="28">
        <f t="shared" si="61"/>
        <v>56.733333333333334</v>
      </c>
      <c r="L168" s="37">
        <v>3</v>
      </c>
      <c r="M168" s="29">
        <f t="shared" si="62"/>
        <v>1.2121111111111111</v>
      </c>
      <c r="N168" s="19"/>
    </row>
    <row r="169" spans="1:14" ht="38.1" customHeight="1" x14ac:dyDescent="0.2">
      <c r="A169" s="12">
        <f t="shared" si="63"/>
        <v>8</v>
      </c>
      <c r="B169" s="12" t="s">
        <v>662</v>
      </c>
      <c r="C169" s="20" t="s">
        <v>12</v>
      </c>
      <c r="D169" s="17" t="s">
        <v>6</v>
      </c>
      <c r="E169" s="38" t="s">
        <v>660</v>
      </c>
      <c r="F169" s="39" t="s">
        <v>661</v>
      </c>
      <c r="G169" s="23">
        <v>180</v>
      </c>
      <c r="H169" s="29">
        <v>218.18</v>
      </c>
      <c r="I169" s="31" t="s">
        <v>611</v>
      </c>
      <c r="J169" s="29">
        <v>102.12</v>
      </c>
      <c r="K169" s="28">
        <f t="shared" si="61"/>
        <v>56.733333333333334</v>
      </c>
      <c r="L169" s="37">
        <v>3</v>
      </c>
      <c r="M169" s="29">
        <f t="shared" si="62"/>
        <v>1.2121111111111111</v>
      </c>
      <c r="N169" s="19"/>
    </row>
    <row r="170" spans="1:14" ht="38.1" customHeight="1" x14ac:dyDescent="0.2">
      <c r="A170" s="12">
        <f t="shared" si="63"/>
        <v>9</v>
      </c>
      <c r="B170" s="12" t="s">
        <v>663</v>
      </c>
      <c r="C170" s="20" t="s">
        <v>12</v>
      </c>
      <c r="D170" s="17" t="s">
        <v>6</v>
      </c>
      <c r="E170" s="38" t="s">
        <v>660</v>
      </c>
      <c r="F170" s="39" t="s">
        <v>661</v>
      </c>
      <c r="G170" s="23">
        <v>180</v>
      </c>
      <c r="H170" s="29">
        <v>218.18</v>
      </c>
      <c r="I170" s="31" t="s">
        <v>609</v>
      </c>
      <c r="J170" s="29">
        <v>102.12</v>
      </c>
      <c r="K170" s="28">
        <f t="shared" si="61"/>
        <v>56.733333333333334</v>
      </c>
      <c r="L170" s="37">
        <v>3</v>
      </c>
      <c r="M170" s="29">
        <f t="shared" si="62"/>
        <v>1.2121111111111111</v>
      </c>
      <c r="N170" s="19"/>
    </row>
    <row r="171" spans="1:14" ht="38.1" customHeight="1" x14ac:dyDescent="0.2">
      <c r="A171" s="12">
        <f t="shared" si="63"/>
        <v>10</v>
      </c>
      <c r="B171" s="12" t="s">
        <v>664</v>
      </c>
      <c r="C171" s="20" t="s">
        <v>12</v>
      </c>
      <c r="D171" s="17" t="s">
        <v>6</v>
      </c>
      <c r="E171" s="38" t="s">
        <v>660</v>
      </c>
      <c r="F171" s="39" t="s">
        <v>661</v>
      </c>
      <c r="G171" s="23">
        <v>240</v>
      </c>
      <c r="H171" s="29">
        <v>218.18</v>
      </c>
      <c r="I171" s="31" t="s">
        <v>611</v>
      </c>
      <c r="J171" s="29">
        <v>102.12</v>
      </c>
      <c r="K171" s="28">
        <f t="shared" si="61"/>
        <v>42.550000000000004</v>
      </c>
      <c r="L171" s="37">
        <v>3</v>
      </c>
      <c r="M171" s="29">
        <f t="shared" si="62"/>
        <v>0.90908333333333335</v>
      </c>
      <c r="N171" s="19"/>
    </row>
    <row r="172" spans="1:14" ht="38.1" customHeight="1" x14ac:dyDescent="0.2">
      <c r="A172" s="12">
        <f t="shared" si="63"/>
        <v>11</v>
      </c>
      <c r="B172" s="12" t="s">
        <v>665</v>
      </c>
      <c r="C172" s="20" t="s">
        <v>12</v>
      </c>
      <c r="D172" s="17" t="s">
        <v>6</v>
      </c>
      <c r="E172" s="38" t="s">
        <v>666</v>
      </c>
      <c r="F172" s="39" t="s">
        <v>667</v>
      </c>
      <c r="G172" s="23">
        <v>180</v>
      </c>
      <c r="H172" s="29">
        <v>218.18</v>
      </c>
      <c r="I172" s="31" t="s">
        <v>609</v>
      </c>
      <c r="J172" s="29">
        <v>102.12</v>
      </c>
      <c r="K172" s="28">
        <f t="shared" si="61"/>
        <v>56.733333333333334</v>
      </c>
      <c r="L172" s="37">
        <v>3</v>
      </c>
      <c r="M172" s="29">
        <f t="shared" si="62"/>
        <v>1.2121111111111111</v>
      </c>
      <c r="N172" s="19"/>
    </row>
    <row r="173" spans="1:14" ht="38.1" customHeight="1" x14ac:dyDescent="0.2">
      <c r="A173" s="12">
        <f t="shared" si="63"/>
        <v>12</v>
      </c>
      <c r="B173" s="12" t="s">
        <v>668</v>
      </c>
      <c r="C173" s="20" t="s">
        <v>12</v>
      </c>
      <c r="D173" s="17" t="s">
        <v>6</v>
      </c>
      <c r="E173" s="38" t="s">
        <v>666</v>
      </c>
      <c r="F173" s="39" t="s">
        <v>667</v>
      </c>
      <c r="G173" s="23">
        <v>180</v>
      </c>
      <c r="H173" s="29">
        <v>218.18</v>
      </c>
      <c r="I173" s="31" t="s">
        <v>611</v>
      </c>
      <c r="J173" s="29">
        <v>102.12</v>
      </c>
      <c r="K173" s="28">
        <f t="shared" si="61"/>
        <v>56.733333333333334</v>
      </c>
      <c r="L173" s="37">
        <v>3</v>
      </c>
      <c r="M173" s="29">
        <f t="shared" si="62"/>
        <v>1.2121111111111111</v>
      </c>
      <c r="N173" s="19"/>
    </row>
    <row r="174" spans="1:14" ht="38.1" customHeight="1" x14ac:dyDescent="0.2">
      <c r="A174" s="12">
        <f t="shared" si="63"/>
        <v>13</v>
      </c>
      <c r="B174" s="12" t="s">
        <v>669</v>
      </c>
      <c r="C174" s="20" t="s">
        <v>12</v>
      </c>
      <c r="D174" s="17" t="s">
        <v>6</v>
      </c>
      <c r="E174" s="38" t="s">
        <v>666</v>
      </c>
      <c r="F174" s="39" t="s">
        <v>667</v>
      </c>
      <c r="G174" s="23">
        <v>180</v>
      </c>
      <c r="H174" s="29">
        <v>218.18</v>
      </c>
      <c r="I174" s="31" t="s">
        <v>609</v>
      </c>
      <c r="J174" s="29">
        <v>102.12</v>
      </c>
      <c r="K174" s="28">
        <f t="shared" si="61"/>
        <v>56.733333333333334</v>
      </c>
      <c r="L174" s="37">
        <v>3</v>
      </c>
      <c r="M174" s="29">
        <f t="shared" si="62"/>
        <v>1.2121111111111111</v>
      </c>
      <c r="N174" s="19"/>
    </row>
    <row r="175" spans="1:14" ht="38.1" customHeight="1" x14ac:dyDescent="0.2">
      <c r="A175" s="12">
        <f t="shared" si="63"/>
        <v>14</v>
      </c>
      <c r="B175" s="12" t="s">
        <v>670</v>
      </c>
      <c r="C175" s="20" t="s">
        <v>12</v>
      </c>
      <c r="D175" s="17" t="s">
        <v>6</v>
      </c>
      <c r="E175" s="38" t="s">
        <v>666</v>
      </c>
      <c r="F175" s="39" t="s">
        <v>667</v>
      </c>
      <c r="G175" s="23">
        <v>180</v>
      </c>
      <c r="H175" s="29">
        <v>218.18</v>
      </c>
      <c r="I175" s="31" t="s">
        <v>611</v>
      </c>
      <c r="J175" s="29">
        <v>102.12</v>
      </c>
      <c r="K175" s="28">
        <f t="shared" si="61"/>
        <v>56.733333333333334</v>
      </c>
      <c r="L175" s="37">
        <v>3</v>
      </c>
      <c r="M175" s="29">
        <f t="shared" si="62"/>
        <v>1.2121111111111111</v>
      </c>
      <c r="N175" s="19"/>
    </row>
    <row r="176" spans="1:14" ht="38.1" customHeight="1" x14ac:dyDescent="0.2">
      <c r="A176" s="12">
        <f t="shared" si="63"/>
        <v>15</v>
      </c>
      <c r="B176" s="12" t="s">
        <v>671</v>
      </c>
      <c r="C176" s="20" t="s">
        <v>12</v>
      </c>
      <c r="D176" s="17" t="s">
        <v>6</v>
      </c>
      <c r="E176" s="38" t="s">
        <v>666</v>
      </c>
      <c r="F176" s="39" t="s">
        <v>667</v>
      </c>
      <c r="G176" s="23">
        <v>293.62</v>
      </c>
      <c r="H176" s="29">
        <v>291.38</v>
      </c>
      <c r="I176" s="31" t="s">
        <v>672</v>
      </c>
      <c r="J176" s="29">
        <v>141.18</v>
      </c>
      <c r="K176" s="28">
        <f t="shared" si="61"/>
        <v>48.082555684217695</v>
      </c>
      <c r="L176" s="37">
        <v>3</v>
      </c>
      <c r="M176" s="29">
        <f t="shared" si="62"/>
        <v>0.99237109188747352</v>
      </c>
      <c r="N176" s="19"/>
    </row>
    <row r="177" spans="1:14" ht="38.1" customHeight="1" x14ac:dyDescent="0.2">
      <c r="A177" s="14" t="s">
        <v>673</v>
      </c>
      <c r="B177" s="14">
        <f>COUNT((A178:A190))</f>
        <v>13</v>
      </c>
      <c r="C177" s="15"/>
      <c r="D177" s="14"/>
      <c r="E177" s="14"/>
      <c r="F177" s="14"/>
      <c r="G177" s="16">
        <f>SUBTOTAL(9,G178:G190)</f>
        <v>2826.85</v>
      </c>
      <c r="H177" s="16">
        <f>SUBTOTAL(9,H178:H190)</f>
        <v>3637.02</v>
      </c>
      <c r="I177" s="16"/>
      <c r="J177" s="27"/>
      <c r="K177" s="27"/>
      <c r="L177" s="35"/>
      <c r="M177" s="27"/>
      <c r="N177" s="14"/>
    </row>
    <row r="178" spans="1:14" ht="38.1" customHeight="1" x14ac:dyDescent="0.2">
      <c r="A178" s="12">
        <v>1</v>
      </c>
      <c r="B178" s="12" t="s">
        <v>1646</v>
      </c>
      <c r="C178" s="20" t="s">
        <v>12</v>
      </c>
      <c r="D178" s="17" t="s">
        <v>6</v>
      </c>
      <c r="E178" s="38" t="s">
        <v>674</v>
      </c>
      <c r="F178" s="39" t="s">
        <v>675</v>
      </c>
      <c r="G178" s="23">
        <v>263.07</v>
      </c>
      <c r="H178" s="29">
        <v>281.79000000000002</v>
      </c>
      <c r="I178" s="31" t="s">
        <v>246</v>
      </c>
      <c r="J178" s="29">
        <v>101.05</v>
      </c>
      <c r="K178" s="28">
        <f t="shared" ref="K178:K190" si="64">J178/G178*100</f>
        <v>38.411829551070056</v>
      </c>
      <c r="L178" s="37">
        <v>4</v>
      </c>
      <c r="M178" s="29">
        <f>H178/G178</f>
        <v>1.071159767362299</v>
      </c>
      <c r="N178" s="19"/>
    </row>
    <row r="179" spans="1:14" ht="38.1" customHeight="1" x14ac:dyDescent="0.2">
      <c r="A179" s="12">
        <f>A178+1</f>
        <v>2</v>
      </c>
      <c r="B179" s="12" t="s">
        <v>1647</v>
      </c>
      <c r="C179" s="20" t="s">
        <v>12</v>
      </c>
      <c r="D179" s="17" t="s">
        <v>6</v>
      </c>
      <c r="E179" s="38" t="s">
        <v>674</v>
      </c>
      <c r="F179" s="39" t="s">
        <v>675</v>
      </c>
      <c r="G179" s="23">
        <v>190</v>
      </c>
      <c r="H179" s="29">
        <v>277.54000000000002</v>
      </c>
      <c r="I179" s="31" t="s">
        <v>243</v>
      </c>
      <c r="J179" s="29">
        <v>100.53</v>
      </c>
      <c r="K179" s="28">
        <f t="shared" si="64"/>
        <v>52.910526315789475</v>
      </c>
      <c r="L179" s="37">
        <v>4</v>
      </c>
      <c r="M179" s="29">
        <f>H179/G179</f>
        <v>1.4607368421052633</v>
      </c>
      <c r="N179" s="19"/>
    </row>
    <row r="180" spans="1:14" ht="38.1" customHeight="1" x14ac:dyDescent="0.2">
      <c r="A180" s="12">
        <f t="shared" ref="A180:A190" si="65">A179+1</f>
        <v>3</v>
      </c>
      <c r="B180" s="12" t="s">
        <v>1648</v>
      </c>
      <c r="C180" s="20" t="s">
        <v>12</v>
      </c>
      <c r="D180" s="17" t="s">
        <v>6</v>
      </c>
      <c r="E180" s="38" t="s">
        <v>674</v>
      </c>
      <c r="F180" s="39" t="s">
        <v>675</v>
      </c>
      <c r="G180" s="23">
        <v>190</v>
      </c>
      <c r="H180" s="29">
        <v>277.54000000000002</v>
      </c>
      <c r="I180" s="31" t="s">
        <v>242</v>
      </c>
      <c r="J180" s="29">
        <v>100.53</v>
      </c>
      <c r="K180" s="28">
        <f t="shared" si="64"/>
        <v>52.910526315789475</v>
      </c>
      <c r="L180" s="37">
        <v>4</v>
      </c>
      <c r="M180" s="29">
        <f t="shared" ref="M180:M190" si="66">H180/G180</f>
        <v>1.4607368421052633</v>
      </c>
      <c r="N180" s="19"/>
    </row>
    <row r="181" spans="1:14" ht="38.1" customHeight="1" x14ac:dyDescent="0.2">
      <c r="A181" s="12">
        <f t="shared" si="65"/>
        <v>4</v>
      </c>
      <c r="B181" s="12" t="s">
        <v>1649</v>
      </c>
      <c r="C181" s="20" t="s">
        <v>12</v>
      </c>
      <c r="D181" s="17" t="s">
        <v>6</v>
      </c>
      <c r="E181" s="38" t="s">
        <v>676</v>
      </c>
      <c r="F181" s="39" t="s">
        <v>677</v>
      </c>
      <c r="G181" s="23">
        <v>190</v>
      </c>
      <c r="H181" s="29">
        <v>278.98</v>
      </c>
      <c r="I181" s="31" t="s">
        <v>258</v>
      </c>
      <c r="J181" s="29">
        <v>100.53</v>
      </c>
      <c r="K181" s="28">
        <f t="shared" si="64"/>
        <v>52.910526315789475</v>
      </c>
      <c r="L181" s="37">
        <v>4</v>
      </c>
      <c r="M181" s="29">
        <f t="shared" si="66"/>
        <v>1.4683157894736842</v>
      </c>
      <c r="N181" s="19"/>
    </row>
    <row r="182" spans="1:14" ht="38.1" customHeight="1" x14ac:dyDescent="0.2">
      <c r="A182" s="12">
        <f t="shared" si="65"/>
        <v>5</v>
      </c>
      <c r="B182" s="12" t="s">
        <v>1650</v>
      </c>
      <c r="C182" s="20" t="s">
        <v>12</v>
      </c>
      <c r="D182" s="17" t="s">
        <v>6</v>
      </c>
      <c r="E182" s="38" t="s">
        <v>676</v>
      </c>
      <c r="F182" s="39" t="s">
        <v>677</v>
      </c>
      <c r="G182" s="23">
        <v>190</v>
      </c>
      <c r="H182" s="29">
        <v>277.54000000000002</v>
      </c>
      <c r="I182" s="31" t="s">
        <v>243</v>
      </c>
      <c r="J182" s="29">
        <v>100.53</v>
      </c>
      <c r="K182" s="28">
        <f t="shared" si="64"/>
        <v>52.910526315789475</v>
      </c>
      <c r="L182" s="37">
        <v>4</v>
      </c>
      <c r="M182" s="29">
        <f t="shared" si="66"/>
        <v>1.4607368421052633</v>
      </c>
      <c r="N182" s="19"/>
    </row>
    <row r="183" spans="1:14" ht="38.1" customHeight="1" x14ac:dyDescent="0.2">
      <c r="A183" s="12">
        <f t="shared" si="65"/>
        <v>6</v>
      </c>
      <c r="B183" s="12" t="s">
        <v>1651</v>
      </c>
      <c r="C183" s="20" t="s">
        <v>12</v>
      </c>
      <c r="D183" s="17" t="s">
        <v>6</v>
      </c>
      <c r="E183" s="38" t="s">
        <v>676</v>
      </c>
      <c r="F183" s="39" t="s">
        <v>677</v>
      </c>
      <c r="G183" s="23">
        <v>203.49</v>
      </c>
      <c r="H183" s="29">
        <v>277.54000000000002</v>
      </c>
      <c r="I183" s="31" t="s">
        <v>242</v>
      </c>
      <c r="J183" s="29">
        <v>100.53</v>
      </c>
      <c r="K183" s="28">
        <f t="shared" si="64"/>
        <v>49.402919062361782</v>
      </c>
      <c r="L183" s="37">
        <v>4</v>
      </c>
      <c r="M183" s="29">
        <f t="shared" si="66"/>
        <v>1.3638999459432897</v>
      </c>
      <c r="N183" s="19"/>
    </row>
    <row r="184" spans="1:14" ht="38.1" customHeight="1" x14ac:dyDescent="0.2">
      <c r="A184" s="12">
        <f t="shared" si="65"/>
        <v>7</v>
      </c>
      <c r="B184" s="12" t="s">
        <v>1652</v>
      </c>
      <c r="C184" s="20" t="s">
        <v>12</v>
      </c>
      <c r="D184" s="17" t="s">
        <v>6</v>
      </c>
      <c r="E184" s="38" t="s">
        <v>674</v>
      </c>
      <c r="F184" s="39" t="s">
        <v>675</v>
      </c>
      <c r="G184" s="23">
        <v>198.25</v>
      </c>
      <c r="H184" s="29">
        <v>282.82</v>
      </c>
      <c r="I184" s="31" t="s">
        <v>254</v>
      </c>
      <c r="J184" s="29">
        <v>92.28</v>
      </c>
      <c r="K184" s="28">
        <f t="shared" si="64"/>
        <v>46.547288776796975</v>
      </c>
      <c r="L184" s="37">
        <v>4</v>
      </c>
      <c r="M184" s="29">
        <f t="shared" si="66"/>
        <v>1.4265825977301387</v>
      </c>
      <c r="N184" s="19"/>
    </row>
    <row r="185" spans="1:14" ht="38.1" customHeight="1" x14ac:dyDescent="0.2">
      <c r="A185" s="12">
        <f t="shared" si="65"/>
        <v>8</v>
      </c>
      <c r="B185" s="12" t="s">
        <v>1653</v>
      </c>
      <c r="C185" s="20" t="s">
        <v>12</v>
      </c>
      <c r="D185" s="17" t="s">
        <v>6</v>
      </c>
      <c r="E185" s="38" t="s">
        <v>674</v>
      </c>
      <c r="F185" s="39" t="s">
        <v>675</v>
      </c>
      <c r="G185" s="23">
        <v>198.25</v>
      </c>
      <c r="H185" s="29">
        <v>282.82</v>
      </c>
      <c r="I185" s="31" t="s">
        <v>253</v>
      </c>
      <c r="J185" s="29">
        <v>92.28</v>
      </c>
      <c r="K185" s="28">
        <f t="shared" si="64"/>
        <v>46.547288776796975</v>
      </c>
      <c r="L185" s="37">
        <v>4</v>
      </c>
      <c r="M185" s="29">
        <f t="shared" si="66"/>
        <v>1.4265825977301387</v>
      </c>
      <c r="N185" s="19"/>
    </row>
    <row r="186" spans="1:14" ht="38.1" customHeight="1" x14ac:dyDescent="0.2">
      <c r="A186" s="12">
        <f t="shared" si="65"/>
        <v>9</v>
      </c>
      <c r="B186" s="12" t="s">
        <v>1654</v>
      </c>
      <c r="C186" s="20" t="s">
        <v>12</v>
      </c>
      <c r="D186" s="17" t="s">
        <v>6</v>
      </c>
      <c r="E186" s="38" t="s">
        <v>674</v>
      </c>
      <c r="F186" s="39" t="s">
        <v>675</v>
      </c>
      <c r="G186" s="23">
        <v>281.73</v>
      </c>
      <c r="H186" s="29">
        <v>281.79000000000002</v>
      </c>
      <c r="I186" s="31" t="s">
        <v>241</v>
      </c>
      <c r="J186" s="29">
        <v>101.05</v>
      </c>
      <c r="K186" s="28">
        <f t="shared" si="64"/>
        <v>35.86767472402655</v>
      </c>
      <c r="L186" s="37">
        <v>4</v>
      </c>
      <c r="M186" s="29">
        <f t="shared" si="66"/>
        <v>1.0002129698647642</v>
      </c>
      <c r="N186" s="19"/>
    </row>
    <row r="187" spans="1:14" ht="38.1" customHeight="1" x14ac:dyDescent="0.2">
      <c r="A187" s="12">
        <f t="shared" si="65"/>
        <v>10</v>
      </c>
      <c r="B187" s="12" t="s">
        <v>1655</v>
      </c>
      <c r="C187" s="20" t="s">
        <v>12</v>
      </c>
      <c r="D187" s="17" t="s">
        <v>6</v>
      </c>
      <c r="E187" s="38" t="s">
        <v>678</v>
      </c>
      <c r="F187" s="39" t="s">
        <v>679</v>
      </c>
      <c r="G187" s="23">
        <v>250.4</v>
      </c>
      <c r="H187" s="29">
        <v>281.79000000000002</v>
      </c>
      <c r="I187" s="31" t="s">
        <v>246</v>
      </c>
      <c r="J187" s="29">
        <v>101.05</v>
      </c>
      <c r="K187" s="28">
        <f t="shared" si="64"/>
        <v>40.355431309904148</v>
      </c>
      <c r="L187" s="37">
        <v>4</v>
      </c>
      <c r="M187" s="29">
        <f t="shared" si="66"/>
        <v>1.1253594249201277</v>
      </c>
      <c r="N187" s="19"/>
    </row>
    <row r="188" spans="1:14" ht="38.1" customHeight="1" x14ac:dyDescent="0.2">
      <c r="A188" s="12">
        <f t="shared" si="65"/>
        <v>11</v>
      </c>
      <c r="B188" s="12" t="s">
        <v>1656</v>
      </c>
      <c r="C188" s="20" t="s">
        <v>12</v>
      </c>
      <c r="D188" s="17" t="s">
        <v>6</v>
      </c>
      <c r="E188" s="38" t="s">
        <v>678</v>
      </c>
      <c r="F188" s="39" t="s">
        <v>679</v>
      </c>
      <c r="G188" s="23">
        <v>198.23</v>
      </c>
      <c r="H188" s="29">
        <v>277.54000000000002</v>
      </c>
      <c r="I188" s="31" t="s">
        <v>243</v>
      </c>
      <c r="J188" s="29">
        <v>100.53</v>
      </c>
      <c r="K188" s="28">
        <f t="shared" si="64"/>
        <v>50.713817282954146</v>
      </c>
      <c r="L188" s="37">
        <v>4</v>
      </c>
      <c r="M188" s="29">
        <f t="shared" si="66"/>
        <v>1.4000908036119661</v>
      </c>
      <c r="N188" s="19"/>
    </row>
    <row r="189" spans="1:14" ht="38.1" customHeight="1" x14ac:dyDescent="0.2">
      <c r="A189" s="12">
        <f t="shared" si="65"/>
        <v>12</v>
      </c>
      <c r="B189" s="12" t="s">
        <v>1657</v>
      </c>
      <c r="C189" s="20" t="s">
        <v>12</v>
      </c>
      <c r="D189" s="17" t="s">
        <v>6</v>
      </c>
      <c r="E189" s="38" t="s">
        <v>678</v>
      </c>
      <c r="F189" s="39" t="s">
        <v>679</v>
      </c>
      <c r="G189" s="23">
        <v>198.23</v>
      </c>
      <c r="H189" s="29">
        <v>277.54000000000002</v>
      </c>
      <c r="I189" s="31" t="s">
        <v>242</v>
      </c>
      <c r="J189" s="29">
        <v>100.53</v>
      </c>
      <c r="K189" s="28">
        <f t="shared" si="64"/>
        <v>50.713817282954146</v>
      </c>
      <c r="L189" s="37">
        <v>4</v>
      </c>
      <c r="M189" s="29">
        <f t="shared" si="66"/>
        <v>1.4000908036119661</v>
      </c>
      <c r="N189" s="19"/>
    </row>
    <row r="190" spans="1:14" ht="38.1" customHeight="1" x14ac:dyDescent="0.2">
      <c r="A190" s="12">
        <f t="shared" si="65"/>
        <v>13</v>
      </c>
      <c r="B190" s="12" t="s">
        <v>1658</v>
      </c>
      <c r="C190" s="20" t="s">
        <v>12</v>
      </c>
      <c r="D190" s="17" t="s">
        <v>6</v>
      </c>
      <c r="E190" s="38" t="s">
        <v>678</v>
      </c>
      <c r="F190" s="39" t="s">
        <v>679</v>
      </c>
      <c r="G190" s="23">
        <v>275.2</v>
      </c>
      <c r="H190" s="29">
        <v>281.79000000000002</v>
      </c>
      <c r="I190" s="31" t="s">
        <v>241</v>
      </c>
      <c r="J190" s="29">
        <v>101.05</v>
      </c>
      <c r="K190" s="28">
        <f t="shared" si="64"/>
        <v>36.71875</v>
      </c>
      <c r="L190" s="37">
        <v>4</v>
      </c>
      <c r="M190" s="29">
        <f t="shared" si="66"/>
        <v>1.0239462209302326</v>
      </c>
      <c r="N190" s="19"/>
    </row>
    <row r="191" spans="1:14" ht="38.1" customHeight="1" x14ac:dyDescent="0.2">
      <c r="A191" s="14" t="s">
        <v>680</v>
      </c>
      <c r="B191" s="14">
        <f>COUNT((A192:A200))</f>
        <v>9</v>
      </c>
      <c r="C191" s="15"/>
      <c r="D191" s="14"/>
      <c r="E191" s="14"/>
      <c r="F191" s="14"/>
      <c r="G191" s="16">
        <f>SUBTOTAL(9,G192:G200)</f>
        <v>1852.49</v>
      </c>
      <c r="H191" s="16">
        <f>SUBTOTAL(9,H192:H200)</f>
        <v>2047.2000000000003</v>
      </c>
      <c r="I191" s="16"/>
      <c r="J191" s="27"/>
      <c r="K191" s="27"/>
      <c r="L191" s="35"/>
      <c r="M191" s="27"/>
      <c r="N191" s="14"/>
    </row>
    <row r="192" spans="1:14" ht="37.9" customHeight="1" x14ac:dyDescent="0.2">
      <c r="A192" s="12">
        <v>1</v>
      </c>
      <c r="B192" s="12" t="s">
        <v>681</v>
      </c>
      <c r="C192" s="20" t="s">
        <v>12</v>
      </c>
      <c r="D192" s="17" t="s">
        <v>6</v>
      </c>
      <c r="E192" s="38" t="s">
        <v>682</v>
      </c>
      <c r="F192" s="39" t="s">
        <v>683</v>
      </c>
      <c r="G192" s="23">
        <v>180</v>
      </c>
      <c r="H192" s="29">
        <v>218.18</v>
      </c>
      <c r="I192" s="31" t="s">
        <v>609</v>
      </c>
      <c r="J192" s="29">
        <v>102.12</v>
      </c>
      <c r="K192" s="28">
        <f t="shared" ref="K192:K200" si="67">J192/G192*100</f>
        <v>56.733333333333334</v>
      </c>
      <c r="L192" s="37">
        <v>3</v>
      </c>
      <c r="M192" s="29">
        <f t="shared" ref="M192:M200" si="68">H192/G192</f>
        <v>1.2121111111111111</v>
      </c>
      <c r="N192" s="19"/>
    </row>
    <row r="193" spans="1:14" ht="38.1" customHeight="1" x14ac:dyDescent="0.2">
      <c r="A193" s="12">
        <f>A192+1</f>
        <v>2</v>
      </c>
      <c r="B193" s="12" t="s">
        <v>684</v>
      </c>
      <c r="C193" s="20" t="s">
        <v>12</v>
      </c>
      <c r="D193" s="17" t="s">
        <v>6</v>
      </c>
      <c r="E193" s="38" t="s">
        <v>685</v>
      </c>
      <c r="F193" s="39" t="s">
        <v>686</v>
      </c>
      <c r="G193" s="23">
        <v>240</v>
      </c>
      <c r="H193" s="29">
        <v>228.56</v>
      </c>
      <c r="I193" s="31" t="s">
        <v>687</v>
      </c>
      <c r="J193" s="29">
        <v>107.72</v>
      </c>
      <c r="K193" s="28">
        <f t="shared" si="67"/>
        <v>44.883333333333333</v>
      </c>
      <c r="L193" s="37">
        <v>3</v>
      </c>
      <c r="M193" s="29">
        <f t="shared" si="68"/>
        <v>0.95233333333333337</v>
      </c>
      <c r="N193" s="19"/>
    </row>
    <row r="194" spans="1:14" ht="38.1" customHeight="1" x14ac:dyDescent="0.2">
      <c r="A194" s="12">
        <f t="shared" ref="A194:A196" si="69">A193+1</f>
        <v>3</v>
      </c>
      <c r="B194" s="12" t="s">
        <v>688</v>
      </c>
      <c r="C194" s="20" t="s">
        <v>12</v>
      </c>
      <c r="D194" s="17" t="s">
        <v>6</v>
      </c>
      <c r="E194" s="38" t="s">
        <v>689</v>
      </c>
      <c r="F194" s="39" t="s">
        <v>690</v>
      </c>
      <c r="G194" s="23">
        <v>240</v>
      </c>
      <c r="H194" s="29">
        <v>218.18</v>
      </c>
      <c r="I194" s="31" t="s">
        <v>609</v>
      </c>
      <c r="J194" s="29">
        <v>102.12</v>
      </c>
      <c r="K194" s="28">
        <f t="shared" si="67"/>
        <v>42.550000000000004</v>
      </c>
      <c r="L194" s="37">
        <v>3</v>
      </c>
      <c r="M194" s="29">
        <f t="shared" si="68"/>
        <v>0.90908333333333335</v>
      </c>
      <c r="N194" s="19"/>
    </row>
    <row r="195" spans="1:14" ht="38.1" customHeight="1" x14ac:dyDescent="0.2">
      <c r="A195" s="12">
        <f t="shared" si="69"/>
        <v>4</v>
      </c>
      <c r="B195" s="12" t="s">
        <v>691</v>
      </c>
      <c r="C195" s="20" t="s">
        <v>12</v>
      </c>
      <c r="D195" s="17" t="s">
        <v>6</v>
      </c>
      <c r="E195" s="38" t="s">
        <v>689</v>
      </c>
      <c r="F195" s="39" t="s">
        <v>690</v>
      </c>
      <c r="G195" s="23">
        <v>180</v>
      </c>
      <c r="H195" s="29">
        <v>218.18</v>
      </c>
      <c r="I195" s="31" t="s">
        <v>611</v>
      </c>
      <c r="J195" s="29">
        <v>102.12</v>
      </c>
      <c r="K195" s="28">
        <f t="shared" si="67"/>
        <v>56.733333333333334</v>
      </c>
      <c r="L195" s="37">
        <v>3</v>
      </c>
      <c r="M195" s="29">
        <f t="shared" si="68"/>
        <v>1.2121111111111111</v>
      </c>
      <c r="N195" s="19"/>
    </row>
    <row r="196" spans="1:14" ht="38.1" customHeight="1" x14ac:dyDescent="0.2">
      <c r="A196" s="12">
        <f t="shared" si="69"/>
        <v>5</v>
      </c>
      <c r="B196" s="12" t="s">
        <v>692</v>
      </c>
      <c r="C196" s="20" t="s">
        <v>12</v>
      </c>
      <c r="D196" s="17" t="s">
        <v>6</v>
      </c>
      <c r="E196" s="38" t="s">
        <v>689</v>
      </c>
      <c r="F196" s="39" t="s">
        <v>690</v>
      </c>
      <c r="G196" s="23">
        <v>180</v>
      </c>
      <c r="H196" s="29">
        <v>218.18</v>
      </c>
      <c r="I196" s="31" t="s">
        <v>609</v>
      </c>
      <c r="J196" s="29">
        <v>102.12</v>
      </c>
      <c r="K196" s="28">
        <f t="shared" si="67"/>
        <v>56.733333333333334</v>
      </c>
      <c r="L196" s="37">
        <v>3</v>
      </c>
      <c r="M196" s="29">
        <f t="shared" si="68"/>
        <v>1.2121111111111111</v>
      </c>
      <c r="N196" s="19"/>
    </row>
    <row r="197" spans="1:14" ht="38.1" customHeight="1" x14ac:dyDescent="0.2">
      <c r="A197" s="12">
        <f>A196+1</f>
        <v>6</v>
      </c>
      <c r="B197" s="12" t="s">
        <v>693</v>
      </c>
      <c r="C197" s="20" t="s">
        <v>12</v>
      </c>
      <c r="D197" s="17" t="s">
        <v>6</v>
      </c>
      <c r="E197" s="38" t="s">
        <v>689</v>
      </c>
      <c r="F197" s="39" t="s">
        <v>690</v>
      </c>
      <c r="G197" s="23">
        <v>180</v>
      </c>
      <c r="H197" s="29">
        <v>218.18</v>
      </c>
      <c r="I197" s="31" t="s">
        <v>611</v>
      </c>
      <c r="J197" s="29">
        <v>102.12</v>
      </c>
      <c r="K197" s="28">
        <f t="shared" si="67"/>
        <v>56.733333333333334</v>
      </c>
      <c r="L197" s="37">
        <v>3</v>
      </c>
      <c r="M197" s="29">
        <f t="shared" si="68"/>
        <v>1.2121111111111111</v>
      </c>
      <c r="N197" s="19"/>
    </row>
    <row r="198" spans="1:14" ht="38.1" customHeight="1" x14ac:dyDescent="0.2">
      <c r="A198" s="12">
        <f t="shared" ref="A198" si="70">A197+1</f>
        <v>7</v>
      </c>
      <c r="B198" s="12" t="s">
        <v>694</v>
      </c>
      <c r="C198" s="20" t="s">
        <v>12</v>
      </c>
      <c r="D198" s="17" t="s">
        <v>6</v>
      </c>
      <c r="E198" s="38" t="s">
        <v>689</v>
      </c>
      <c r="F198" s="39" t="s">
        <v>690</v>
      </c>
      <c r="G198" s="23">
        <v>180</v>
      </c>
      <c r="H198" s="29">
        <v>218.18</v>
      </c>
      <c r="I198" s="31" t="s">
        <v>609</v>
      </c>
      <c r="J198" s="29">
        <v>102.12</v>
      </c>
      <c r="K198" s="28">
        <f t="shared" si="67"/>
        <v>56.733333333333334</v>
      </c>
      <c r="L198" s="37">
        <v>3</v>
      </c>
      <c r="M198" s="29">
        <f t="shared" si="68"/>
        <v>1.2121111111111111</v>
      </c>
      <c r="N198" s="19"/>
    </row>
    <row r="199" spans="1:14" ht="38.1" customHeight="1" x14ac:dyDescent="0.2">
      <c r="A199" s="12">
        <f>A198+1</f>
        <v>8</v>
      </c>
      <c r="B199" s="12" t="s">
        <v>695</v>
      </c>
      <c r="C199" s="20" t="s">
        <v>12</v>
      </c>
      <c r="D199" s="17" t="s">
        <v>6</v>
      </c>
      <c r="E199" s="38" t="s">
        <v>689</v>
      </c>
      <c r="F199" s="39" t="s">
        <v>690</v>
      </c>
      <c r="G199" s="23">
        <v>180</v>
      </c>
      <c r="H199" s="29">
        <v>218.18</v>
      </c>
      <c r="I199" s="31" t="s">
        <v>611</v>
      </c>
      <c r="J199" s="29">
        <v>102.12</v>
      </c>
      <c r="K199" s="28">
        <f t="shared" si="67"/>
        <v>56.733333333333334</v>
      </c>
      <c r="L199" s="37">
        <v>3</v>
      </c>
      <c r="M199" s="29">
        <f t="shared" si="68"/>
        <v>1.2121111111111111</v>
      </c>
      <c r="N199" s="19"/>
    </row>
    <row r="200" spans="1:14" ht="37.9" customHeight="1" x14ac:dyDescent="0.2">
      <c r="A200" s="12">
        <f>A199+1</f>
        <v>9</v>
      </c>
      <c r="B200" s="12" t="s">
        <v>696</v>
      </c>
      <c r="C200" s="20" t="s">
        <v>12</v>
      </c>
      <c r="D200" s="17" t="s">
        <v>6</v>
      </c>
      <c r="E200" s="38" t="s">
        <v>697</v>
      </c>
      <c r="F200" s="39" t="s">
        <v>698</v>
      </c>
      <c r="G200" s="23">
        <v>292.49</v>
      </c>
      <c r="H200" s="29">
        <v>291.38</v>
      </c>
      <c r="I200" s="31" t="s">
        <v>672</v>
      </c>
      <c r="J200" s="29">
        <v>141.18</v>
      </c>
      <c r="K200" s="28">
        <f t="shared" si="67"/>
        <v>48.268316865533869</v>
      </c>
      <c r="L200" s="37">
        <v>3</v>
      </c>
      <c r="M200" s="29">
        <f t="shared" si="68"/>
        <v>0.9962049984614858</v>
      </c>
      <c r="N200" s="19"/>
    </row>
    <row r="201" spans="1:14" ht="38.1" customHeight="1" x14ac:dyDescent="0.2">
      <c r="A201" s="14" t="s">
        <v>699</v>
      </c>
      <c r="B201" s="14">
        <f>COUNT((A202:A203))</f>
        <v>2</v>
      </c>
      <c r="C201" s="15"/>
      <c r="D201" s="14"/>
      <c r="E201" s="14"/>
      <c r="F201" s="14"/>
      <c r="G201" s="16">
        <f>SUBTOTAL(9,G202:G203)</f>
        <v>480</v>
      </c>
      <c r="H201" s="16">
        <f>SUBTOTAL(9,H202:H203)</f>
        <v>509.56</v>
      </c>
      <c r="I201" s="16"/>
      <c r="J201" s="27"/>
      <c r="K201" s="27"/>
      <c r="L201" s="35"/>
      <c r="M201" s="27"/>
      <c r="N201" s="14"/>
    </row>
    <row r="202" spans="1:14" ht="38.1" customHeight="1" x14ac:dyDescent="0.2">
      <c r="A202" s="12">
        <v>1</v>
      </c>
      <c r="B202" s="12" t="s">
        <v>700</v>
      </c>
      <c r="C202" s="20" t="s">
        <v>12</v>
      </c>
      <c r="D202" s="17" t="s">
        <v>6</v>
      </c>
      <c r="E202" s="38" t="s">
        <v>701</v>
      </c>
      <c r="F202" s="39" t="s">
        <v>702</v>
      </c>
      <c r="G202" s="23">
        <v>300</v>
      </c>
      <c r="H202" s="29">
        <v>291.38</v>
      </c>
      <c r="I202" s="31" t="s">
        <v>649</v>
      </c>
      <c r="J202" s="29">
        <v>141.18</v>
      </c>
      <c r="K202" s="28">
        <f t="shared" ref="K202:K203" si="71">J202/G202*100</f>
        <v>47.06</v>
      </c>
      <c r="L202" s="37">
        <v>3</v>
      </c>
      <c r="M202" s="29">
        <f t="shared" ref="M202:M203" si="72">H202/G202</f>
        <v>0.97126666666666661</v>
      </c>
      <c r="N202" s="19"/>
    </row>
    <row r="203" spans="1:14" ht="38.1" customHeight="1" x14ac:dyDescent="0.2">
      <c r="A203" s="12">
        <f>A202+1</f>
        <v>2</v>
      </c>
      <c r="B203" s="12" t="s">
        <v>703</v>
      </c>
      <c r="C203" s="20" t="s">
        <v>12</v>
      </c>
      <c r="D203" s="17" t="s">
        <v>6</v>
      </c>
      <c r="E203" s="38" t="s">
        <v>701</v>
      </c>
      <c r="F203" s="39" t="s">
        <v>702</v>
      </c>
      <c r="G203" s="23">
        <v>180</v>
      </c>
      <c r="H203" s="29">
        <v>218.18</v>
      </c>
      <c r="I203" s="31" t="s">
        <v>609</v>
      </c>
      <c r="J203" s="29">
        <v>102.12</v>
      </c>
      <c r="K203" s="28">
        <f t="shared" si="71"/>
        <v>56.733333333333334</v>
      </c>
      <c r="L203" s="37">
        <v>3</v>
      </c>
      <c r="M203" s="29">
        <f t="shared" si="72"/>
        <v>1.2121111111111111</v>
      </c>
      <c r="N203" s="19"/>
    </row>
    <row r="204" spans="1:14" ht="38.1" customHeight="1" x14ac:dyDescent="0.2">
      <c r="A204" s="14" t="s">
        <v>704</v>
      </c>
      <c r="B204" s="14">
        <f>COUNT((A205))</f>
        <v>1</v>
      </c>
      <c r="C204" s="15"/>
      <c r="D204" s="14"/>
      <c r="E204" s="14"/>
      <c r="F204" s="14"/>
      <c r="G204" s="16">
        <f>SUBTOTAL(9,G205)</f>
        <v>335.06</v>
      </c>
      <c r="H204" s="16">
        <f>SUBTOTAL(9,H205)</f>
        <v>382.85</v>
      </c>
      <c r="I204" s="16"/>
      <c r="J204" s="27"/>
      <c r="K204" s="27"/>
      <c r="L204" s="35"/>
      <c r="M204" s="27"/>
      <c r="N204" s="14"/>
    </row>
    <row r="205" spans="1:14" ht="38.1" customHeight="1" x14ac:dyDescent="0.2">
      <c r="A205" s="12">
        <v>1</v>
      </c>
      <c r="B205" s="12" t="s">
        <v>705</v>
      </c>
      <c r="C205" s="20" t="s">
        <v>12</v>
      </c>
      <c r="D205" s="17" t="s">
        <v>6</v>
      </c>
      <c r="E205" s="38" t="s">
        <v>706</v>
      </c>
      <c r="F205" s="39" t="s">
        <v>707</v>
      </c>
      <c r="G205" s="23">
        <v>335.06</v>
      </c>
      <c r="H205" s="29">
        <v>382.85</v>
      </c>
      <c r="I205" s="31" t="s">
        <v>708</v>
      </c>
      <c r="J205" s="29">
        <v>139.93</v>
      </c>
      <c r="K205" s="28">
        <f t="shared" ref="K205" si="73">J205/G205*100</f>
        <v>41.762669372649675</v>
      </c>
      <c r="L205" s="37">
        <v>4</v>
      </c>
      <c r="M205" s="29">
        <f t="shared" ref="M205" si="74">H205/G205</f>
        <v>1.1426311705366203</v>
      </c>
      <c r="N205" s="19"/>
    </row>
    <row r="206" spans="1:14" ht="38.1" customHeight="1" x14ac:dyDescent="0.2">
      <c r="A206" s="53" t="s">
        <v>710</v>
      </c>
      <c r="B206" s="54"/>
      <c r="C206" s="54"/>
      <c r="D206" s="54"/>
      <c r="E206" s="54"/>
      <c r="F206" s="54"/>
      <c r="G206" s="54"/>
      <c r="H206" s="54"/>
      <c r="I206" s="54"/>
      <c r="J206" s="54"/>
      <c r="K206" s="54"/>
      <c r="L206" s="54"/>
      <c r="M206" s="54"/>
      <c r="N206" s="55"/>
    </row>
    <row r="207" spans="1:14" ht="38.1" customHeight="1" x14ac:dyDescent="0.2">
      <c r="A207" s="4"/>
      <c r="B207" s="11">
        <f>B208+B222+B234+B237+B314+B332+B355+B384+B392+B400+B420+B437+B458+B479+B482+B493+B501+B509+B517+B578+B600+B624+B627+B645+B658+B677+B688+B701+B710+B723+B758+B769+B771+B780+B784</f>
        <v>549</v>
      </c>
      <c r="C207" s="6"/>
      <c r="D207" s="4"/>
      <c r="E207" s="4"/>
      <c r="F207" s="4"/>
      <c r="G207" s="5">
        <f>SUBTOTAL(9,G208:G791)</f>
        <v>91566.870000000141</v>
      </c>
      <c r="H207" s="5">
        <f>SUBTOTAL(9,H208:H791)</f>
        <v>127956.56000000029</v>
      </c>
      <c r="I207" s="5"/>
      <c r="J207" s="26"/>
      <c r="K207" s="26"/>
      <c r="L207" s="34"/>
      <c r="M207" s="26"/>
      <c r="N207" s="4"/>
    </row>
    <row r="208" spans="1:14" ht="38.1" customHeight="1" x14ac:dyDescent="0.2">
      <c r="A208" s="14" t="s">
        <v>711</v>
      </c>
      <c r="B208" s="14">
        <f>COUNT((A209:A221))</f>
        <v>13</v>
      </c>
      <c r="C208" s="15"/>
      <c r="D208" s="14"/>
      <c r="E208" s="14"/>
      <c r="F208" s="14"/>
      <c r="G208" s="16">
        <f>SUBTOTAL(9,G209:G221)</f>
        <v>2191.36</v>
      </c>
      <c r="H208" s="16">
        <f>SUBTOTAL(9,H209:H221)</f>
        <v>3869.3900000000003</v>
      </c>
      <c r="I208" s="16"/>
      <c r="J208" s="27"/>
      <c r="K208" s="27"/>
      <c r="L208" s="35"/>
      <c r="M208" s="27"/>
      <c r="N208" s="16"/>
    </row>
    <row r="209" spans="1:14" ht="38.1" customHeight="1" x14ac:dyDescent="0.2">
      <c r="A209" s="12">
        <v>1</v>
      </c>
      <c r="B209" s="12" t="s">
        <v>712</v>
      </c>
      <c r="C209" s="20" t="s">
        <v>12</v>
      </c>
      <c r="D209" s="17" t="s">
        <v>6</v>
      </c>
      <c r="E209" s="21" t="s">
        <v>713</v>
      </c>
      <c r="F209" s="12" t="s">
        <v>714</v>
      </c>
      <c r="G209" s="22">
        <v>226.95</v>
      </c>
      <c r="H209" s="22">
        <v>328.63</v>
      </c>
      <c r="I209" s="30" t="s">
        <v>715</v>
      </c>
      <c r="J209" s="28">
        <v>111.39</v>
      </c>
      <c r="K209" s="28">
        <f>J209/G209*100</f>
        <v>49.081295439524126</v>
      </c>
      <c r="L209" s="36">
        <v>4</v>
      </c>
      <c r="M209" s="29">
        <f t="shared" ref="M209:M221" si="75">H209/G209</f>
        <v>1.4480282000440625</v>
      </c>
      <c r="N209" s="18"/>
    </row>
    <row r="210" spans="1:14" ht="38.1" customHeight="1" x14ac:dyDescent="0.2">
      <c r="A210" s="12">
        <f>A209+1</f>
        <v>2</v>
      </c>
      <c r="B210" s="12" t="s">
        <v>716</v>
      </c>
      <c r="C210" s="20" t="s">
        <v>12</v>
      </c>
      <c r="D210" s="17" t="s">
        <v>6</v>
      </c>
      <c r="E210" s="21" t="s">
        <v>713</v>
      </c>
      <c r="F210" s="12" t="s">
        <v>714</v>
      </c>
      <c r="G210" s="22">
        <v>150</v>
      </c>
      <c r="H210" s="22">
        <v>290.73</v>
      </c>
      <c r="I210" s="30" t="s">
        <v>717</v>
      </c>
      <c r="J210" s="28">
        <v>102.21</v>
      </c>
      <c r="K210" s="28">
        <f t="shared" ref="K210:K221" si="76">J210/G210*100</f>
        <v>68.14</v>
      </c>
      <c r="L210" s="36">
        <v>4</v>
      </c>
      <c r="M210" s="29">
        <f t="shared" si="75"/>
        <v>1.9382000000000001</v>
      </c>
      <c r="N210" s="18"/>
    </row>
    <row r="211" spans="1:14" ht="38.1" customHeight="1" x14ac:dyDescent="0.2">
      <c r="A211" s="12">
        <f t="shared" ref="A211:A221" si="77">A210+1</f>
        <v>3</v>
      </c>
      <c r="B211" s="12" t="s">
        <v>718</v>
      </c>
      <c r="C211" s="20" t="s">
        <v>12</v>
      </c>
      <c r="D211" s="17" t="s">
        <v>6</v>
      </c>
      <c r="E211" s="21" t="s">
        <v>713</v>
      </c>
      <c r="F211" s="12" t="s">
        <v>714</v>
      </c>
      <c r="G211" s="22">
        <v>150</v>
      </c>
      <c r="H211" s="22">
        <v>290.73</v>
      </c>
      <c r="I211" s="30" t="s">
        <v>719</v>
      </c>
      <c r="J211" s="28">
        <v>102.21</v>
      </c>
      <c r="K211" s="28">
        <f t="shared" si="76"/>
        <v>68.14</v>
      </c>
      <c r="L211" s="36">
        <v>4</v>
      </c>
      <c r="M211" s="29">
        <f t="shared" si="75"/>
        <v>1.9382000000000001</v>
      </c>
      <c r="N211" s="18"/>
    </row>
    <row r="212" spans="1:14" ht="38.1" customHeight="1" x14ac:dyDescent="0.2">
      <c r="A212" s="12">
        <f t="shared" si="77"/>
        <v>4</v>
      </c>
      <c r="B212" s="12" t="s">
        <v>720</v>
      </c>
      <c r="C212" s="20" t="s">
        <v>12</v>
      </c>
      <c r="D212" s="17" t="s">
        <v>6</v>
      </c>
      <c r="E212" s="21" t="s">
        <v>713</v>
      </c>
      <c r="F212" s="12" t="s">
        <v>714</v>
      </c>
      <c r="G212" s="22">
        <v>150</v>
      </c>
      <c r="H212" s="22">
        <v>290.73</v>
      </c>
      <c r="I212" s="30" t="s">
        <v>717</v>
      </c>
      <c r="J212" s="28">
        <v>102.21</v>
      </c>
      <c r="K212" s="28">
        <f t="shared" si="76"/>
        <v>68.14</v>
      </c>
      <c r="L212" s="36">
        <v>4</v>
      </c>
      <c r="M212" s="29">
        <f t="shared" si="75"/>
        <v>1.9382000000000001</v>
      </c>
      <c r="N212" s="18"/>
    </row>
    <row r="213" spans="1:14" ht="38.1" customHeight="1" x14ac:dyDescent="0.2">
      <c r="A213" s="12">
        <f t="shared" si="77"/>
        <v>5</v>
      </c>
      <c r="B213" s="12" t="s">
        <v>721</v>
      </c>
      <c r="C213" s="20" t="s">
        <v>12</v>
      </c>
      <c r="D213" s="17" t="s">
        <v>6</v>
      </c>
      <c r="E213" s="21" t="s">
        <v>713</v>
      </c>
      <c r="F213" s="12" t="s">
        <v>714</v>
      </c>
      <c r="G213" s="22">
        <v>150</v>
      </c>
      <c r="H213" s="22">
        <v>290.73</v>
      </c>
      <c r="I213" s="30" t="s">
        <v>719</v>
      </c>
      <c r="J213" s="28">
        <v>102.21</v>
      </c>
      <c r="K213" s="28">
        <f t="shared" si="76"/>
        <v>68.14</v>
      </c>
      <c r="L213" s="36">
        <v>4</v>
      </c>
      <c r="M213" s="29">
        <f t="shared" si="75"/>
        <v>1.9382000000000001</v>
      </c>
      <c r="N213" s="18"/>
    </row>
    <row r="214" spans="1:14" ht="38.1" customHeight="1" x14ac:dyDescent="0.2">
      <c r="A214" s="12">
        <f t="shared" si="77"/>
        <v>6</v>
      </c>
      <c r="B214" s="12" t="s">
        <v>722</v>
      </c>
      <c r="C214" s="20" t="s">
        <v>12</v>
      </c>
      <c r="D214" s="17" t="s">
        <v>6</v>
      </c>
      <c r="E214" s="21" t="s">
        <v>713</v>
      </c>
      <c r="F214" s="12" t="s">
        <v>714</v>
      </c>
      <c r="G214" s="22">
        <v>200</v>
      </c>
      <c r="H214" s="22">
        <v>299.18</v>
      </c>
      <c r="I214" s="30" t="s">
        <v>723</v>
      </c>
      <c r="J214" s="28">
        <v>102.28</v>
      </c>
      <c r="K214" s="28">
        <f t="shared" si="76"/>
        <v>51.139999999999993</v>
      </c>
      <c r="L214" s="36">
        <v>4</v>
      </c>
      <c r="M214" s="29">
        <f t="shared" si="75"/>
        <v>1.4959</v>
      </c>
      <c r="N214" s="18"/>
    </row>
    <row r="215" spans="1:14" ht="38.1" customHeight="1" x14ac:dyDescent="0.2">
      <c r="A215" s="12">
        <f t="shared" si="77"/>
        <v>7</v>
      </c>
      <c r="B215" s="12" t="s">
        <v>724</v>
      </c>
      <c r="C215" s="20" t="s">
        <v>12</v>
      </c>
      <c r="D215" s="17" t="s">
        <v>6</v>
      </c>
      <c r="E215" s="21" t="s">
        <v>725</v>
      </c>
      <c r="F215" s="12" t="s">
        <v>726</v>
      </c>
      <c r="G215" s="22">
        <v>200</v>
      </c>
      <c r="H215" s="22">
        <v>296.70000000000005</v>
      </c>
      <c r="I215" s="30" t="s">
        <v>727</v>
      </c>
      <c r="J215" s="28">
        <v>100.28</v>
      </c>
      <c r="K215" s="28">
        <f t="shared" si="76"/>
        <v>50.139999999999993</v>
      </c>
      <c r="L215" s="36">
        <v>4</v>
      </c>
      <c r="M215" s="29">
        <f t="shared" si="75"/>
        <v>1.4835000000000003</v>
      </c>
      <c r="N215" s="18"/>
    </row>
    <row r="216" spans="1:14" ht="38.1" customHeight="1" x14ac:dyDescent="0.2">
      <c r="A216" s="12">
        <f t="shared" si="77"/>
        <v>8</v>
      </c>
      <c r="B216" s="12" t="s">
        <v>728</v>
      </c>
      <c r="C216" s="20" t="s">
        <v>12</v>
      </c>
      <c r="D216" s="17" t="s">
        <v>6</v>
      </c>
      <c r="E216" s="21" t="s">
        <v>725</v>
      </c>
      <c r="F216" s="12" t="s">
        <v>726</v>
      </c>
      <c r="G216" s="22">
        <v>150</v>
      </c>
      <c r="H216" s="22">
        <v>290.73</v>
      </c>
      <c r="I216" s="30" t="s">
        <v>717</v>
      </c>
      <c r="J216" s="28">
        <v>102.21</v>
      </c>
      <c r="K216" s="28">
        <f t="shared" si="76"/>
        <v>68.14</v>
      </c>
      <c r="L216" s="36">
        <v>4</v>
      </c>
      <c r="M216" s="29">
        <f t="shared" si="75"/>
        <v>1.9382000000000001</v>
      </c>
      <c r="N216" s="18"/>
    </row>
    <row r="217" spans="1:14" ht="38.1" customHeight="1" x14ac:dyDescent="0.2">
      <c r="A217" s="12">
        <f t="shared" si="77"/>
        <v>9</v>
      </c>
      <c r="B217" s="12" t="s">
        <v>729</v>
      </c>
      <c r="C217" s="20" t="s">
        <v>12</v>
      </c>
      <c r="D217" s="17" t="s">
        <v>6</v>
      </c>
      <c r="E217" s="21" t="s">
        <v>725</v>
      </c>
      <c r="F217" s="12" t="s">
        <v>726</v>
      </c>
      <c r="G217" s="22">
        <v>150</v>
      </c>
      <c r="H217" s="22">
        <v>290.73</v>
      </c>
      <c r="I217" s="30" t="s">
        <v>719</v>
      </c>
      <c r="J217" s="28">
        <v>102.21</v>
      </c>
      <c r="K217" s="28">
        <f t="shared" si="76"/>
        <v>68.14</v>
      </c>
      <c r="L217" s="36">
        <v>4</v>
      </c>
      <c r="M217" s="29">
        <f t="shared" si="75"/>
        <v>1.9382000000000001</v>
      </c>
      <c r="N217" s="18"/>
    </row>
    <row r="218" spans="1:14" ht="38.1" customHeight="1" x14ac:dyDescent="0.2">
      <c r="A218" s="12">
        <f t="shared" si="77"/>
        <v>10</v>
      </c>
      <c r="B218" s="12" t="s">
        <v>730</v>
      </c>
      <c r="C218" s="20" t="s">
        <v>12</v>
      </c>
      <c r="D218" s="17" t="s">
        <v>6</v>
      </c>
      <c r="E218" s="21" t="s">
        <v>725</v>
      </c>
      <c r="F218" s="12" t="s">
        <v>726</v>
      </c>
      <c r="G218" s="22">
        <v>150</v>
      </c>
      <c r="H218" s="22">
        <v>290.73</v>
      </c>
      <c r="I218" s="30" t="s">
        <v>717</v>
      </c>
      <c r="J218" s="28">
        <v>102.21</v>
      </c>
      <c r="K218" s="28">
        <f t="shared" si="76"/>
        <v>68.14</v>
      </c>
      <c r="L218" s="36">
        <v>4</v>
      </c>
      <c r="M218" s="29">
        <f t="shared" si="75"/>
        <v>1.9382000000000001</v>
      </c>
      <c r="N218" s="18"/>
    </row>
    <row r="219" spans="1:14" ht="38.1" customHeight="1" x14ac:dyDescent="0.2">
      <c r="A219" s="12">
        <f t="shared" si="77"/>
        <v>11</v>
      </c>
      <c r="B219" s="12" t="s">
        <v>731</v>
      </c>
      <c r="C219" s="20" t="s">
        <v>12</v>
      </c>
      <c r="D219" s="17" t="s">
        <v>6</v>
      </c>
      <c r="E219" s="21" t="s">
        <v>725</v>
      </c>
      <c r="F219" s="12" t="s">
        <v>726</v>
      </c>
      <c r="G219" s="22">
        <v>150</v>
      </c>
      <c r="H219" s="22">
        <v>290.73</v>
      </c>
      <c r="I219" s="30" t="s">
        <v>719</v>
      </c>
      <c r="J219" s="28">
        <v>102.21</v>
      </c>
      <c r="K219" s="28">
        <f t="shared" si="76"/>
        <v>68.14</v>
      </c>
      <c r="L219" s="36">
        <v>4</v>
      </c>
      <c r="M219" s="29">
        <f t="shared" si="75"/>
        <v>1.9382000000000001</v>
      </c>
      <c r="N219" s="18"/>
    </row>
    <row r="220" spans="1:14" ht="38.1" customHeight="1" x14ac:dyDescent="0.2">
      <c r="A220" s="12">
        <f t="shared" si="77"/>
        <v>12</v>
      </c>
      <c r="B220" s="12" t="s">
        <v>732</v>
      </c>
      <c r="C220" s="20" t="s">
        <v>12</v>
      </c>
      <c r="D220" s="17" t="s">
        <v>6</v>
      </c>
      <c r="E220" s="21" t="s">
        <v>725</v>
      </c>
      <c r="F220" s="12" t="s">
        <v>726</v>
      </c>
      <c r="G220" s="22">
        <v>150</v>
      </c>
      <c r="H220" s="22">
        <v>290.73</v>
      </c>
      <c r="I220" s="30" t="s">
        <v>717</v>
      </c>
      <c r="J220" s="28">
        <v>102.21</v>
      </c>
      <c r="K220" s="28">
        <f t="shared" si="76"/>
        <v>68.14</v>
      </c>
      <c r="L220" s="36">
        <v>4</v>
      </c>
      <c r="M220" s="29">
        <f t="shared" si="75"/>
        <v>1.9382000000000001</v>
      </c>
      <c r="N220" s="18"/>
    </row>
    <row r="221" spans="1:14" ht="38.1" customHeight="1" x14ac:dyDescent="0.2">
      <c r="A221" s="12">
        <f t="shared" si="77"/>
        <v>13</v>
      </c>
      <c r="B221" s="12" t="s">
        <v>733</v>
      </c>
      <c r="C221" s="20" t="s">
        <v>12</v>
      </c>
      <c r="D221" s="17" t="s">
        <v>6</v>
      </c>
      <c r="E221" s="21" t="s">
        <v>725</v>
      </c>
      <c r="F221" s="12" t="s">
        <v>726</v>
      </c>
      <c r="G221" s="22">
        <v>214.41</v>
      </c>
      <c r="H221" s="22">
        <v>328.31</v>
      </c>
      <c r="I221" s="30" t="s">
        <v>734</v>
      </c>
      <c r="J221" s="28">
        <v>111.39</v>
      </c>
      <c r="K221" s="28">
        <f t="shared" si="76"/>
        <v>51.951867916608364</v>
      </c>
      <c r="L221" s="36">
        <v>4</v>
      </c>
      <c r="M221" s="29">
        <f t="shared" si="75"/>
        <v>1.5312252227041649</v>
      </c>
      <c r="N221" s="18"/>
    </row>
    <row r="222" spans="1:14" ht="38.1" customHeight="1" x14ac:dyDescent="0.2">
      <c r="A222" s="14" t="s">
        <v>735</v>
      </c>
      <c r="B222" s="14">
        <f>COUNT((A223:A233))</f>
        <v>11</v>
      </c>
      <c r="C222" s="15"/>
      <c r="D222" s="14"/>
      <c r="E222" s="14"/>
      <c r="F222" s="14"/>
      <c r="G222" s="16">
        <f>SUBTOTAL(9,G223:G233)</f>
        <v>1050</v>
      </c>
      <c r="H222" s="16">
        <f>SUBTOTAL(9,H223:H233)</f>
        <v>2099.31</v>
      </c>
      <c r="I222" s="16"/>
      <c r="J222" s="27"/>
      <c r="K222" s="27"/>
      <c r="L222" s="35"/>
      <c r="M222" s="27"/>
      <c r="N222" s="14"/>
    </row>
    <row r="223" spans="1:14" ht="38.1" customHeight="1" x14ac:dyDescent="0.2">
      <c r="A223" s="12">
        <v>1</v>
      </c>
      <c r="B223" s="12" t="s">
        <v>736</v>
      </c>
      <c r="C223" s="20" t="s">
        <v>12</v>
      </c>
      <c r="D223" s="17" t="s">
        <v>6</v>
      </c>
      <c r="E223" s="21" t="s">
        <v>737</v>
      </c>
      <c r="F223" s="12" t="s">
        <v>738</v>
      </c>
      <c r="G223" s="22">
        <v>131.25</v>
      </c>
      <c r="H223" s="22">
        <v>211.36</v>
      </c>
      <c r="I223" s="30" t="s">
        <v>739</v>
      </c>
      <c r="J223" s="29">
        <v>68.22</v>
      </c>
      <c r="K223" s="28">
        <f t="shared" ref="K223:K233" si="78">J223/G223*100</f>
        <v>51.977142857142852</v>
      </c>
      <c r="L223" s="37">
        <v>4</v>
      </c>
      <c r="M223" s="29">
        <f t="shared" ref="M223:M233" si="79">H223/G223</f>
        <v>1.6103619047619049</v>
      </c>
      <c r="N223" s="19"/>
    </row>
    <row r="224" spans="1:14" ht="38.1" customHeight="1" x14ac:dyDescent="0.2">
      <c r="A224" s="12">
        <f>A223+1</f>
        <v>2</v>
      </c>
      <c r="B224" s="12" t="s">
        <v>740</v>
      </c>
      <c r="C224" s="20" t="s">
        <v>12</v>
      </c>
      <c r="D224" s="17" t="s">
        <v>6</v>
      </c>
      <c r="E224" s="21" t="s">
        <v>737</v>
      </c>
      <c r="F224" s="12" t="s">
        <v>738</v>
      </c>
      <c r="G224" s="22">
        <v>87.5</v>
      </c>
      <c r="H224" s="22">
        <v>189.76999999999998</v>
      </c>
      <c r="I224" s="30" t="s">
        <v>741</v>
      </c>
      <c r="J224" s="29">
        <v>58.21</v>
      </c>
      <c r="K224" s="28">
        <f t="shared" si="78"/>
        <v>66.525714285714287</v>
      </c>
      <c r="L224" s="37">
        <v>4</v>
      </c>
      <c r="M224" s="29">
        <f t="shared" si="79"/>
        <v>2.1687999999999996</v>
      </c>
      <c r="N224" s="19"/>
    </row>
    <row r="225" spans="1:14" ht="38.1" customHeight="1" x14ac:dyDescent="0.2">
      <c r="A225" s="12">
        <f t="shared" ref="A225:A233" si="80">A224+1</f>
        <v>3</v>
      </c>
      <c r="B225" s="12" t="s">
        <v>742</v>
      </c>
      <c r="C225" s="20" t="s">
        <v>12</v>
      </c>
      <c r="D225" s="17" t="s">
        <v>6</v>
      </c>
      <c r="E225" s="21" t="s">
        <v>737</v>
      </c>
      <c r="F225" s="12" t="s">
        <v>738</v>
      </c>
      <c r="G225" s="22">
        <v>87.5</v>
      </c>
      <c r="H225" s="22">
        <v>187.75</v>
      </c>
      <c r="I225" s="30" t="s">
        <v>743</v>
      </c>
      <c r="J225" s="29">
        <v>58.21</v>
      </c>
      <c r="K225" s="28">
        <f t="shared" si="78"/>
        <v>66.525714285714287</v>
      </c>
      <c r="L225" s="37">
        <v>4</v>
      </c>
      <c r="M225" s="29">
        <f t="shared" si="79"/>
        <v>2.1457142857142859</v>
      </c>
      <c r="N225" s="19"/>
    </row>
    <row r="226" spans="1:14" ht="38.1" customHeight="1" x14ac:dyDescent="0.2">
      <c r="A226" s="12">
        <f t="shared" si="80"/>
        <v>4</v>
      </c>
      <c r="B226" s="12" t="s">
        <v>744</v>
      </c>
      <c r="C226" s="20" t="s">
        <v>12</v>
      </c>
      <c r="D226" s="17" t="s">
        <v>6</v>
      </c>
      <c r="E226" s="21" t="s">
        <v>737</v>
      </c>
      <c r="F226" s="12" t="s">
        <v>738</v>
      </c>
      <c r="G226" s="22">
        <v>87.5</v>
      </c>
      <c r="H226" s="22">
        <v>179.15</v>
      </c>
      <c r="I226" s="30" t="s">
        <v>745</v>
      </c>
      <c r="J226" s="29">
        <v>58.21</v>
      </c>
      <c r="K226" s="28">
        <f t="shared" si="78"/>
        <v>66.525714285714287</v>
      </c>
      <c r="L226" s="37">
        <v>4</v>
      </c>
      <c r="M226" s="29">
        <f t="shared" si="79"/>
        <v>2.0474285714285716</v>
      </c>
      <c r="N226" s="19"/>
    </row>
    <row r="227" spans="1:14" ht="38.1" customHeight="1" x14ac:dyDescent="0.2">
      <c r="A227" s="12">
        <f t="shared" si="80"/>
        <v>5</v>
      </c>
      <c r="B227" s="12" t="s">
        <v>746</v>
      </c>
      <c r="C227" s="20" t="s">
        <v>12</v>
      </c>
      <c r="D227" s="17" t="s">
        <v>6</v>
      </c>
      <c r="E227" s="21" t="s">
        <v>737</v>
      </c>
      <c r="F227" s="12" t="s">
        <v>738</v>
      </c>
      <c r="G227" s="22">
        <v>87.5</v>
      </c>
      <c r="H227" s="22">
        <v>187.75</v>
      </c>
      <c r="I227" s="30" t="s">
        <v>747</v>
      </c>
      <c r="J227" s="29">
        <v>58.21</v>
      </c>
      <c r="K227" s="28">
        <f t="shared" si="78"/>
        <v>66.525714285714287</v>
      </c>
      <c r="L227" s="37">
        <v>4</v>
      </c>
      <c r="M227" s="29">
        <f t="shared" si="79"/>
        <v>2.1457142857142859</v>
      </c>
      <c r="N227" s="19"/>
    </row>
    <row r="228" spans="1:14" ht="38.1" customHeight="1" x14ac:dyDescent="0.2">
      <c r="A228" s="12">
        <f t="shared" si="80"/>
        <v>6</v>
      </c>
      <c r="B228" s="12" t="s">
        <v>748</v>
      </c>
      <c r="C228" s="20" t="s">
        <v>12</v>
      </c>
      <c r="D228" s="17" t="s">
        <v>6</v>
      </c>
      <c r="E228" s="21" t="s">
        <v>737</v>
      </c>
      <c r="F228" s="12" t="s">
        <v>738</v>
      </c>
      <c r="G228" s="22">
        <v>87.5</v>
      </c>
      <c r="H228" s="22">
        <v>187.75</v>
      </c>
      <c r="I228" s="30" t="s">
        <v>749</v>
      </c>
      <c r="J228" s="29">
        <v>58.21</v>
      </c>
      <c r="K228" s="28">
        <f t="shared" si="78"/>
        <v>66.525714285714287</v>
      </c>
      <c r="L228" s="37">
        <v>4</v>
      </c>
      <c r="M228" s="29">
        <f t="shared" si="79"/>
        <v>2.1457142857142859</v>
      </c>
      <c r="N228" s="19"/>
    </row>
    <row r="229" spans="1:14" ht="38.1" customHeight="1" x14ac:dyDescent="0.2">
      <c r="A229" s="12">
        <f t="shared" si="80"/>
        <v>7</v>
      </c>
      <c r="B229" s="12" t="s">
        <v>750</v>
      </c>
      <c r="C229" s="20" t="s">
        <v>12</v>
      </c>
      <c r="D229" s="17" t="s">
        <v>6</v>
      </c>
      <c r="E229" s="21" t="s">
        <v>737</v>
      </c>
      <c r="F229" s="12" t="s">
        <v>738</v>
      </c>
      <c r="G229" s="22">
        <v>87.5</v>
      </c>
      <c r="H229" s="22">
        <v>187.75</v>
      </c>
      <c r="I229" s="30" t="s">
        <v>751</v>
      </c>
      <c r="J229" s="29">
        <v>58.21</v>
      </c>
      <c r="K229" s="28">
        <f t="shared" si="78"/>
        <v>66.525714285714287</v>
      </c>
      <c r="L229" s="37">
        <v>4</v>
      </c>
      <c r="M229" s="29">
        <f t="shared" si="79"/>
        <v>2.1457142857142859</v>
      </c>
      <c r="N229" s="19"/>
    </row>
    <row r="230" spans="1:14" ht="56.25" x14ac:dyDescent="0.2">
      <c r="A230" s="12">
        <f t="shared" si="80"/>
        <v>8</v>
      </c>
      <c r="B230" s="12" t="s">
        <v>752</v>
      </c>
      <c r="C230" s="20" t="s">
        <v>12</v>
      </c>
      <c r="D230" s="17" t="s">
        <v>6</v>
      </c>
      <c r="E230" s="38" t="s">
        <v>753</v>
      </c>
      <c r="F230" s="39" t="s">
        <v>754</v>
      </c>
      <c r="G230" s="22">
        <v>87.5</v>
      </c>
      <c r="H230" s="22">
        <v>179.15</v>
      </c>
      <c r="I230" s="30" t="s">
        <v>755</v>
      </c>
      <c r="J230" s="29">
        <v>58.21</v>
      </c>
      <c r="K230" s="28">
        <f t="shared" si="78"/>
        <v>66.525714285714287</v>
      </c>
      <c r="L230" s="37">
        <v>4</v>
      </c>
      <c r="M230" s="29">
        <f t="shared" si="79"/>
        <v>2.0474285714285716</v>
      </c>
      <c r="N230" s="19"/>
    </row>
    <row r="231" spans="1:14" ht="37.5" x14ac:dyDescent="0.2">
      <c r="A231" s="12">
        <f t="shared" si="80"/>
        <v>9</v>
      </c>
      <c r="B231" s="12" t="s">
        <v>756</v>
      </c>
      <c r="C231" s="20" t="s">
        <v>12</v>
      </c>
      <c r="D231" s="17" t="s">
        <v>6</v>
      </c>
      <c r="E231" s="38" t="s">
        <v>757</v>
      </c>
      <c r="F231" s="39" t="s">
        <v>758</v>
      </c>
      <c r="G231" s="22">
        <v>87.5</v>
      </c>
      <c r="H231" s="22">
        <v>187.75</v>
      </c>
      <c r="I231" s="30" t="s">
        <v>759</v>
      </c>
      <c r="J231" s="29">
        <v>58.21</v>
      </c>
      <c r="K231" s="28">
        <f t="shared" si="78"/>
        <v>66.525714285714287</v>
      </c>
      <c r="L231" s="37">
        <v>4</v>
      </c>
      <c r="M231" s="29">
        <f t="shared" si="79"/>
        <v>2.1457142857142859</v>
      </c>
      <c r="N231" s="19"/>
    </row>
    <row r="232" spans="1:14" ht="38.1" customHeight="1" x14ac:dyDescent="0.2">
      <c r="A232" s="12">
        <f t="shared" si="80"/>
        <v>10</v>
      </c>
      <c r="B232" s="12" t="s">
        <v>760</v>
      </c>
      <c r="C232" s="20" t="s">
        <v>12</v>
      </c>
      <c r="D232" s="17" t="s">
        <v>6</v>
      </c>
      <c r="E232" s="38" t="s">
        <v>757</v>
      </c>
      <c r="F232" s="39" t="s">
        <v>758</v>
      </c>
      <c r="G232" s="22">
        <v>87.5</v>
      </c>
      <c r="H232" s="22">
        <v>189.76999999999998</v>
      </c>
      <c r="I232" s="30" t="s">
        <v>761</v>
      </c>
      <c r="J232" s="29">
        <v>58.21</v>
      </c>
      <c r="K232" s="28">
        <f t="shared" si="78"/>
        <v>66.525714285714287</v>
      </c>
      <c r="L232" s="37">
        <v>4</v>
      </c>
      <c r="M232" s="29">
        <f t="shared" si="79"/>
        <v>2.1687999999999996</v>
      </c>
      <c r="N232" s="19"/>
    </row>
    <row r="233" spans="1:14" ht="38.1" customHeight="1" x14ac:dyDescent="0.2">
      <c r="A233" s="12">
        <f t="shared" si="80"/>
        <v>11</v>
      </c>
      <c r="B233" s="12" t="s">
        <v>762</v>
      </c>
      <c r="C233" s="20" t="s">
        <v>12</v>
      </c>
      <c r="D233" s="17" t="s">
        <v>6</v>
      </c>
      <c r="E233" s="38" t="s">
        <v>757</v>
      </c>
      <c r="F233" s="39" t="s">
        <v>758</v>
      </c>
      <c r="G233" s="22">
        <v>131.25</v>
      </c>
      <c r="H233" s="22">
        <v>211.36</v>
      </c>
      <c r="I233" s="30" t="s">
        <v>763</v>
      </c>
      <c r="J233" s="29">
        <v>68.22</v>
      </c>
      <c r="K233" s="28">
        <f t="shared" si="78"/>
        <v>51.977142857142852</v>
      </c>
      <c r="L233" s="37">
        <v>4</v>
      </c>
      <c r="M233" s="29">
        <f t="shared" si="79"/>
        <v>1.6103619047619049</v>
      </c>
      <c r="N233" s="19"/>
    </row>
    <row r="234" spans="1:14" ht="38.1" customHeight="1" x14ac:dyDescent="0.2">
      <c r="A234" s="14" t="s">
        <v>764</v>
      </c>
      <c r="B234" s="14">
        <f>COUNT((A235:A236))</f>
        <v>2</v>
      </c>
      <c r="C234" s="15"/>
      <c r="D234" s="14"/>
      <c r="E234" s="14"/>
      <c r="F234" s="14"/>
      <c r="G234" s="16">
        <f>SUBTOTAL(9,G235:G236)</f>
        <v>250</v>
      </c>
      <c r="H234" s="16">
        <f>SUBTOTAL(9,H235:H236)</f>
        <v>401.13</v>
      </c>
      <c r="I234" s="16"/>
      <c r="J234" s="27"/>
      <c r="K234" s="27"/>
      <c r="L234" s="35"/>
      <c r="M234" s="27"/>
      <c r="N234" s="14"/>
    </row>
    <row r="235" spans="1:14" ht="38.1" customHeight="1" x14ac:dyDescent="0.2">
      <c r="A235" s="12">
        <v>1</v>
      </c>
      <c r="B235" s="12" t="s">
        <v>765</v>
      </c>
      <c r="C235" s="20" t="s">
        <v>12</v>
      </c>
      <c r="D235" s="17" t="s">
        <v>6</v>
      </c>
      <c r="E235" s="21" t="s">
        <v>766</v>
      </c>
      <c r="F235" s="12" t="s">
        <v>767</v>
      </c>
      <c r="G235" s="22">
        <v>100</v>
      </c>
      <c r="H235" s="22">
        <v>189.76999999999998</v>
      </c>
      <c r="I235" s="30" t="s">
        <v>761</v>
      </c>
      <c r="J235" s="29">
        <v>58.21</v>
      </c>
      <c r="K235" s="28">
        <f t="shared" ref="K235:K236" si="81">J235/G235*100</f>
        <v>58.210000000000008</v>
      </c>
      <c r="L235" s="37">
        <v>4</v>
      </c>
      <c r="M235" s="29">
        <f t="shared" ref="M235:M236" si="82">H235/G235</f>
        <v>1.8976999999999997</v>
      </c>
      <c r="N235" s="19"/>
    </row>
    <row r="236" spans="1:14" ht="38.1" customHeight="1" x14ac:dyDescent="0.2">
      <c r="A236" s="12">
        <f t="shared" ref="A236" si="83">A235+1</f>
        <v>2</v>
      </c>
      <c r="B236" s="12" t="s">
        <v>768</v>
      </c>
      <c r="C236" s="20" t="s">
        <v>12</v>
      </c>
      <c r="D236" s="17" t="s">
        <v>6</v>
      </c>
      <c r="E236" s="21" t="s">
        <v>766</v>
      </c>
      <c r="F236" s="12" t="s">
        <v>767</v>
      </c>
      <c r="G236" s="22">
        <v>150</v>
      </c>
      <c r="H236" s="22">
        <v>211.36</v>
      </c>
      <c r="I236" s="30" t="s">
        <v>763</v>
      </c>
      <c r="J236" s="29">
        <v>68.22</v>
      </c>
      <c r="K236" s="28">
        <f t="shared" si="81"/>
        <v>45.48</v>
      </c>
      <c r="L236" s="37">
        <v>4</v>
      </c>
      <c r="M236" s="29">
        <f t="shared" si="82"/>
        <v>1.4090666666666667</v>
      </c>
      <c r="N236" s="19"/>
    </row>
    <row r="237" spans="1:14" ht="38.1" customHeight="1" x14ac:dyDescent="0.2">
      <c r="A237" s="14" t="s">
        <v>769</v>
      </c>
      <c r="B237" s="14">
        <f>COUNT((A238:A313))</f>
        <v>76</v>
      </c>
      <c r="C237" s="15"/>
      <c r="D237" s="14"/>
      <c r="E237" s="14"/>
      <c r="F237" s="14"/>
      <c r="G237" s="16">
        <f>SUBTOTAL(9,G238:G313)</f>
        <v>7520.61</v>
      </c>
      <c r="H237" s="16">
        <f>SUBTOTAL(9,H238:H313)</f>
        <v>14322.890000000005</v>
      </c>
      <c r="I237" s="16"/>
      <c r="J237" s="27"/>
      <c r="K237" s="27"/>
      <c r="L237" s="35"/>
      <c r="M237" s="27"/>
      <c r="N237" s="14"/>
    </row>
    <row r="238" spans="1:14" ht="38.1" customHeight="1" x14ac:dyDescent="0.2">
      <c r="A238" s="12">
        <v>1</v>
      </c>
      <c r="B238" s="12" t="s">
        <v>770</v>
      </c>
      <c r="C238" s="20" t="s">
        <v>12</v>
      </c>
      <c r="D238" s="17" t="s">
        <v>6</v>
      </c>
      <c r="E238" s="21" t="s">
        <v>771</v>
      </c>
      <c r="F238" s="12" t="s">
        <v>772</v>
      </c>
      <c r="G238" s="22">
        <v>135</v>
      </c>
      <c r="H238" s="22">
        <v>211.36</v>
      </c>
      <c r="I238" s="30" t="s">
        <v>739</v>
      </c>
      <c r="J238" s="29">
        <v>68.22</v>
      </c>
      <c r="K238" s="28">
        <f t="shared" ref="K238:K301" si="84">J238/G238*100</f>
        <v>50.533333333333331</v>
      </c>
      <c r="L238" s="37">
        <v>4</v>
      </c>
      <c r="M238" s="29">
        <f t="shared" ref="M238:M301" si="85">H238/G238</f>
        <v>1.5656296296296297</v>
      </c>
      <c r="N238" s="19"/>
    </row>
    <row r="239" spans="1:14" ht="38.1" customHeight="1" x14ac:dyDescent="0.2">
      <c r="A239" s="12">
        <f>A238+1</f>
        <v>2</v>
      </c>
      <c r="B239" s="12" t="s">
        <v>773</v>
      </c>
      <c r="C239" s="20" t="s">
        <v>12</v>
      </c>
      <c r="D239" s="17" t="s">
        <v>6</v>
      </c>
      <c r="E239" s="21" t="s">
        <v>771</v>
      </c>
      <c r="F239" s="12" t="s">
        <v>772</v>
      </c>
      <c r="G239" s="22">
        <v>90</v>
      </c>
      <c r="H239" s="22">
        <v>189.76999999999998</v>
      </c>
      <c r="I239" s="30" t="s">
        <v>741</v>
      </c>
      <c r="J239" s="29">
        <v>58.21</v>
      </c>
      <c r="K239" s="28">
        <f t="shared" si="84"/>
        <v>64.677777777777777</v>
      </c>
      <c r="L239" s="37">
        <v>4</v>
      </c>
      <c r="M239" s="29">
        <f t="shared" si="85"/>
        <v>2.1085555555555553</v>
      </c>
      <c r="N239" s="19"/>
    </row>
    <row r="240" spans="1:14" ht="38.1" customHeight="1" x14ac:dyDescent="0.2">
      <c r="A240" s="12">
        <f t="shared" ref="A240:A303" si="86">A239+1</f>
        <v>3</v>
      </c>
      <c r="B240" s="12" t="s">
        <v>774</v>
      </c>
      <c r="C240" s="20" t="s">
        <v>12</v>
      </c>
      <c r="D240" s="17" t="s">
        <v>6</v>
      </c>
      <c r="E240" s="21" t="s">
        <v>771</v>
      </c>
      <c r="F240" s="12" t="s">
        <v>772</v>
      </c>
      <c r="G240" s="22">
        <v>90</v>
      </c>
      <c r="H240" s="22">
        <v>187.75</v>
      </c>
      <c r="I240" s="30" t="s">
        <v>743</v>
      </c>
      <c r="J240" s="29">
        <v>58.21</v>
      </c>
      <c r="K240" s="28">
        <f t="shared" si="84"/>
        <v>64.677777777777777</v>
      </c>
      <c r="L240" s="37">
        <v>4</v>
      </c>
      <c r="M240" s="29">
        <f t="shared" si="85"/>
        <v>2.0861111111111112</v>
      </c>
      <c r="N240" s="19"/>
    </row>
    <row r="241" spans="1:14" ht="38.1" customHeight="1" x14ac:dyDescent="0.2">
      <c r="A241" s="12">
        <f t="shared" si="86"/>
        <v>4</v>
      </c>
      <c r="B241" s="12" t="s">
        <v>775</v>
      </c>
      <c r="C241" s="20" t="s">
        <v>12</v>
      </c>
      <c r="D241" s="17" t="s">
        <v>6</v>
      </c>
      <c r="E241" s="21" t="s">
        <v>771</v>
      </c>
      <c r="F241" s="12" t="s">
        <v>772</v>
      </c>
      <c r="G241" s="22">
        <v>90</v>
      </c>
      <c r="H241" s="22">
        <v>179.15</v>
      </c>
      <c r="I241" s="30" t="s">
        <v>745</v>
      </c>
      <c r="J241" s="29">
        <v>58.21</v>
      </c>
      <c r="K241" s="28">
        <f t="shared" si="84"/>
        <v>64.677777777777777</v>
      </c>
      <c r="L241" s="37">
        <v>4</v>
      </c>
      <c r="M241" s="29">
        <f t="shared" si="85"/>
        <v>1.9905555555555556</v>
      </c>
      <c r="N241" s="19"/>
    </row>
    <row r="242" spans="1:14" ht="38.1" customHeight="1" x14ac:dyDescent="0.2">
      <c r="A242" s="12">
        <f t="shared" si="86"/>
        <v>5</v>
      </c>
      <c r="B242" s="12" t="s">
        <v>776</v>
      </c>
      <c r="C242" s="20" t="s">
        <v>12</v>
      </c>
      <c r="D242" s="17" t="s">
        <v>6</v>
      </c>
      <c r="E242" s="21" t="s">
        <v>771</v>
      </c>
      <c r="F242" s="12" t="s">
        <v>772</v>
      </c>
      <c r="G242" s="22">
        <v>90</v>
      </c>
      <c r="H242" s="22">
        <v>187.75</v>
      </c>
      <c r="I242" s="30" t="s">
        <v>777</v>
      </c>
      <c r="J242" s="29">
        <v>58.21</v>
      </c>
      <c r="K242" s="28">
        <f t="shared" si="84"/>
        <v>64.677777777777777</v>
      </c>
      <c r="L242" s="37">
        <v>4</v>
      </c>
      <c r="M242" s="29">
        <f t="shared" si="85"/>
        <v>2.0861111111111112</v>
      </c>
      <c r="N242" s="19"/>
    </row>
    <row r="243" spans="1:14" ht="38.1" customHeight="1" x14ac:dyDescent="0.2">
      <c r="A243" s="12">
        <f t="shared" si="86"/>
        <v>6</v>
      </c>
      <c r="B243" s="12" t="s">
        <v>778</v>
      </c>
      <c r="C243" s="20" t="s">
        <v>12</v>
      </c>
      <c r="D243" s="17" t="s">
        <v>6</v>
      </c>
      <c r="E243" s="21" t="s">
        <v>771</v>
      </c>
      <c r="F243" s="12" t="s">
        <v>772</v>
      </c>
      <c r="G243" s="22">
        <v>90</v>
      </c>
      <c r="H243" s="22">
        <v>179.15</v>
      </c>
      <c r="I243" s="30" t="s">
        <v>755</v>
      </c>
      <c r="J243" s="29">
        <v>58.21</v>
      </c>
      <c r="K243" s="28">
        <f t="shared" si="84"/>
        <v>64.677777777777777</v>
      </c>
      <c r="L243" s="37">
        <v>4</v>
      </c>
      <c r="M243" s="29">
        <f t="shared" si="85"/>
        <v>1.9905555555555556</v>
      </c>
      <c r="N243" s="19"/>
    </row>
    <row r="244" spans="1:14" ht="38.1" customHeight="1" x14ac:dyDescent="0.2">
      <c r="A244" s="12">
        <f t="shared" si="86"/>
        <v>7</v>
      </c>
      <c r="B244" s="12" t="s">
        <v>779</v>
      </c>
      <c r="C244" s="20" t="s">
        <v>12</v>
      </c>
      <c r="D244" s="17" t="s">
        <v>6</v>
      </c>
      <c r="E244" s="21" t="s">
        <v>771</v>
      </c>
      <c r="F244" s="12" t="s">
        <v>772</v>
      </c>
      <c r="G244" s="22">
        <v>90</v>
      </c>
      <c r="H244" s="22">
        <v>187.75</v>
      </c>
      <c r="I244" s="30" t="s">
        <v>759</v>
      </c>
      <c r="J244" s="29">
        <v>58.21</v>
      </c>
      <c r="K244" s="28">
        <f t="shared" si="84"/>
        <v>64.677777777777777</v>
      </c>
      <c r="L244" s="37">
        <v>4</v>
      </c>
      <c r="M244" s="29">
        <f t="shared" si="85"/>
        <v>2.0861111111111112</v>
      </c>
      <c r="N244" s="19"/>
    </row>
    <row r="245" spans="1:14" ht="38.1" customHeight="1" x14ac:dyDescent="0.2">
      <c r="A245" s="12">
        <f t="shared" si="86"/>
        <v>8</v>
      </c>
      <c r="B245" s="12" t="s">
        <v>780</v>
      </c>
      <c r="C245" s="20" t="s">
        <v>12</v>
      </c>
      <c r="D245" s="17" t="s">
        <v>6</v>
      </c>
      <c r="E245" s="21" t="s">
        <v>771</v>
      </c>
      <c r="F245" s="12" t="s">
        <v>772</v>
      </c>
      <c r="G245" s="22">
        <v>90</v>
      </c>
      <c r="H245" s="22">
        <v>189.76999999999998</v>
      </c>
      <c r="I245" s="30" t="s">
        <v>761</v>
      </c>
      <c r="J245" s="29">
        <v>58.21</v>
      </c>
      <c r="K245" s="28">
        <f t="shared" si="84"/>
        <v>64.677777777777777</v>
      </c>
      <c r="L245" s="37">
        <v>4</v>
      </c>
      <c r="M245" s="29">
        <f t="shared" si="85"/>
        <v>2.1085555555555553</v>
      </c>
      <c r="N245" s="19"/>
    </row>
    <row r="246" spans="1:14" ht="38.1" customHeight="1" x14ac:dyDescent="0.2">
      <c r="A246" s="12">
        <f t="shared" si="86"/>
        <v>9</v>
      </c>
      <c r="B246" s="12" t="s">
        <v>781</v>
      </c>
      <c r="C246" s="20" t="s">
        <v>12</v>
      </c>
      <c r="D246" s="17" t="s">
        <v>6</v>
      </c>
      <c r="E246" s="21" t="s">
        <v>771</v>
      </c>
      <c r="F246" s="12" t="s">
        <v>772</v>
      </c>
      <c r="G246" s="22">
        <v>135</v>
      </c>
      <c r="H246" s="22">
        <v>211.36</v>
      </c>
      <c r="I246" s="30" t="s">
        <v>763</v>
      </c>
      <c r="J246" s="29">
        <v>68.22</v>
      </c>
      <c r="K246" s="28">
        <f t="shared" si="84"/>
        <v>50.533333333333331</v>
      </c>
      <c r="L246" s="37">
        <v>4</v>
      </c>
      <c r="M246" s="29">
        <f t="shared" si="85"/>
        <v>1.5656296296296297</v>
      </c>
      <c r="N246" s="19"/>
    </row>
    <row r="247" spans="1:14" ht="38.1" customHeight="1" x14ac:dyDescent="0.2">
      <c r="A247" s="12">
        <f t="shared" si="86"/>
        <v>10</v>
      </c>
      <c r="B247" s="12" t="s">
        <v>782</v>
      </c>
      <c r="C247" s="20" t="s">
        <v>12</v>
      </c>
      <c r="D247" s="17" t="s">
        <v>6</v>
      </c>
      <c r="E247" s="21" t="s">
        <v>783</v>
      </c>
      <c r="F247" s="12" t="s">
        <v>784</v>
      </c>
      <c r="G247" s="22">
        <v>140.58000000000001</v>
      </c>
      <c r="H247" s="22">
        <v>211.36</v>
      </c>
      <c r="I247" s="30" t="s">
        <v>739</v>
      </c>
      <c r="J247" s="29">
        <v>68.22</v>
      </c>
      <c r="K247" s="28">
        <f t="shared" si="84"/>
        <v>48.527528809218943</v>
      </c>
      <c r="L247" s="37">
        <v>4</v>
      </c>
      <c r="M247" s="29">
        <f t="shared" si="85"/>
        <v>1.5034855598235879</v>
      </c>
      <c r="N247" s="19"/>
    </row>
    <row r="248" spans="1:14" ht="38.1" customHeight="1" x14ac:dyDescent="0.2">
      <c r="A248" s="12">
        <f t="shared" si="86"/>
        <v>11</v>
      </c>
      <c r="B248" s="12" t="s">
        <v>785</v>
      </c>
      <c r="C248" s="20" t="s">
        <v>12</v>
      </c>
      <c r="D248" s="17" t="s">
        <v>6</v>
      </c>
      <c r="E248" s="21" t="s">
        <v>783</v>
      </c>
      <c r="F248" s="12" t="s">
        <v>784</v>
      </c>
      <c r="G248" s="22">
        <v>90.03</v>
      </c>
      <c r="H248" s="22">
        <v>189.76999999999998</v>
      </c>
      <c r="I248" s="30" t="s">
        <v>741</v>
      </c>
      <c r="J248" s="29">
        <v>58.21</v>
      </c>
      <c r="K248" s="28">
        <f t="shared" si="84"/>
        <v>64.656225702543608</v>
      </c>
      <c r="L248" s="37">
        <v>4</v>
      </c>
      <c r="M248" s="29">
        <f t="shared" si="85"/>
        <v>2.1078529379095854</v>
      </c>
      <c r="N248" s="19"/>
    </row>
    <row r="249" spans="1:14" ht="38.1" customHeight="1" x14ac:dyDescent="0.2">
      <c r="A249" s="12">
        <f t="shared" si="86"/>
        <v>12</v>
      </c>
      <c r="B249" s="12" t="s">
        <v>786</v>
      </c>
      <c r="C249" s="20" t="s">
        <v>12</v>
      </c>
      <c r="D249" s="17" t="s">
        <v>6</v>
      </c>
      <c r="E249" s="21" t="s">
        <v>783</v>
      </c>
      <c r="F249" s="12" t="s">
        <v>784</v>
      </c>
      <c r="G249" s="22">
        <v>90</v>
      </c>
      <c r="H249" s="22">
        <v>187.75</v>
      </c>
      <c r="I249" s="30" t="s">
        <v>743</v>
      </c>
      <c r="J249" s="29">
        <v>58.21</v>
      </c>
      <c r="K249" s="28">
        <f t="shared" si="84"/>
        <v>64.677777777777777</v>
      </c>
      <c r="L249" s="37">
        <v>4</v>
      </c>
      <c r="M249" s="29">
        <f t="shared" si="85"/>
        <v>2.0861111111111112</v>
      </c>
      <c r="N249" s="19"/>
    </row>
    <row r="250" spans="1:14" ht="38.1" customHeight="1" x14ac:dyDescent="0.2">
      <c r="A250" s="12">
        <f t="shared" si="86"/>
        <v>13</v>
      </c>
      <c r="B250" s="12" t="s">
        <v>787</v>
      </c>
      <c r="C250" s="20" t="s">
        <v>12</v>
      </c>
      <c r="D250" s="17" t="s">
        <v>6</v>
      </c>
      <c r="E250" s="21" t="s">
        <v>788</v>
      </c>
      <c r="F250" s="12" t="s">
        <v>789</v>
      </c>
      <c r="G250" s="22">
        <v>90</v>
      </c>
      <c r="H250" s="22">
        <v>179.15</v>
      </c>
      <c r="I250" s="30" t="s">
        <v>755</v>
      </c>
      <c r="J250" s="29">
        <v>58.21</v>
      </c>
      <c r="K250" s="28">
        <f t="shared" si="84"/>
        <v>64.677777777777777</v>
      </c>
      <c r="L250" s="37">
        <v>4</v>
      </c>
      <c r="M250" s="29">
        <f t="shared" si="85"/>
        <v>1.9905555555555556</v>
      </c>
      <c r="N250" s="19"/>
    </row>
    <row r="251" spans="1:14" ht="38.1" customHeight="1" x14ac:dyDescent="0.2">
      <c r="A251" s="12">
        <f t="shared" si="86"/>
        <v>14</v>
      </c>
      <c r="B251" s="12" t="s">
        <v>790</v>
      </c>
      <c r="C251" s="20" t="s">
        <v>12</v>
      </c>
      <c r="D251" s="17" t="s">
        <v>6</v>
      </c>
      <c r="E251" s="21" t="s">
        <v>788</v>
      </c>
      <c r="F251" s="12" t="s">
        <v>789</v>
      </c>
      <c r="G251" s="22">
        <v>90</v>
      </c>
      <c r="H251" s="22">
        <v>187.75</v>
      </c>
      <c r="I251" s="30" t="s">
        <v>759</v>
      </c>
      <c r="J251" s="29">
        <v>58.21</v>
      </c>
      <c r="K251" s="28">
        <f t="shared" si="84"/>
        <v>64.677777777777777</v>
      </c>
      <c r="L251" s="37">
        <v>4</v>
      </c>
      <c r="M251" s="29">
        <f t="shared" si="85"/>
        <v>2.0861111111111112</v>
      </c>
      <c r="N251" s="19"/>
    </row>
    <row r="252" spans="1:14" ht="38.1" customHeight="1" x14ac:dyDescent="0.2">
      <c r="A252" s="12">
        <f t="shared" si="86"/>
        <v>15</v>
      </c>
      <c r="B252" s="12" t="s">
        <v>791</v>
      </c>
      <c r="C252" s="20" t="s">
        <v>12</v>
      </c>
      <c r="D252" s="17" t="s">
        <v>6</v>
      </c>
      <c r="E252" s="21" t="s">
        <v>788</v>
      </c>
      <c r="F252" s="12" t="s">
        <v>789</v>
      </c>
      <c r="G252" s="22">
        <v>90</v>
      </c>
      <c r="H252" s="22">
        <v>189.76999999999998</v>
      </c>
      <c r="I252" s="30" t="s">
        <v>761</v>
      </c>
      <c r="J252" s="29">
        <v>58.21</v>
      </c>
      <c r="K252" s="28">
        <f t="shared" si="84"/>
        <v>64.677777777777777</v>
      </c>
      <c r="L252" s="37">
        <v>4</v>
      </c>
      <c r="M252" s="29">
        <f t="shared" si="85"/>
        <v>2.1085555555555553</v>
      </c>
      <c r="N252" s="19"/>
    </row>
    <row r="253" spans="1:14" ht="38.1" customHeight="1" x14ac:dyDescent="0.2">
      <c r="A253" s="12">
        <f t="shared" si="86"/>
        <v>16</v>
      </c>
      <c r="B253" s="12" t="s">
        <v>792</v>
      </c>
      <c r="C253" s="20" t="s">
        <v>12</v>
      </c>
      <c r="D253" s="17" t="s">
        <v>6</v>
      </c>
      <c r="E253" s="21" t="s">
        <v>788</v>
      </c>
      <c r="F253" s="12" t="s">
        <v>789</v>
      </c>
      <c r="G253" s="22">
        <v>135</v>
      </c>
      <c r="H253" s="22">
        <v>211.36</v>
      </c>
      <c r="I253" s="30" t="s">
        <v>763</v>
      </c>
      <c r="J253" s="29">
        <v>68.22</v>
      </c>
      <c r="K253" s="28">
        <f t="shared" si="84"/>
        <v>50.533333333333331</v>
      </c>
      <c r="L253" s="37">
        <v>4</v>
      </c>
      <c r="M253" s="29">
        <f t="shared" si="85"/>
        <v>1.5656296296296297</v>
      </c>
      <c r="N253" s="19"/>
    </row>
    <row r="254" spans="1:14" ht="38.1" customHeight="1" x14ac:dyDescent="0.2">
      <c r="A254" s="12">
        <f t="shared" si="86"/>
        <v>17</v>
      </c>
      <c r="B254" s="12" t="s">
        <v>793</v>
      </c>
      <c r="C254" s="20" t="s">
        <v>12</v>
      </c>
      <c r="D254" s="17" t="s">
        <v>6</v>
      </c>
      <c r="E254" s="21" t="s">
        <v>788</v>
      </c>
      <c r="F254" s="12" t="s">
        <v>789</v>
      </c>
      <c r="G254" s="22">
        <v>135</v>
      </c>
      <c r="H254" s="22">
        <v>218.82999999999998</v>
      </c>
      <c r="I254" s="30" t="s">
        <v>794</v>
      </c>
      <c r="J254" s="29">
        <v>69.3</v>
      </c>
      <c r="K254" s="28">
        <f t="shared" si="84"/>
        <v>51.333333333333329</v>
      </c>
      <c r="L254" s="37">
        <v>4</v>
      </c>
      <c r="M254" s="29">
        <f t="shared" si="85"/>
        <v>1.6209629629629629</v>
      </c>
      <c r="N254" s="19"/>
    </row>
    <row r="255" spans="1:14" ht="38.1" customHeight="1" x14ac:dyDescent="0.2">
      <c r="A255" s="12">
        <f t="shared" si="86"/>
        <v>18</v>
      </c>
      <c r="B255" s="12" t="s">
        <v>795</v>
      </c>
      <c r="C255" s="20" t="s">
        <v>12</v>
      </c>
      <c r="D255" s="17" t="s">
        <v>6</v>
      </c>
      <c r="E255" s="21" t="s">
        <v>788</v>
      </c>
      <c r="F255" s="12" t="s">
        <v>789</v>
      </c>
      <c r="G255" s="22">
        <v>90</v>
      </c>
      <c r="H255" s="22">
        <v>173.43</v>
      </c>
      <c r="I255" s="30" t="s">
        <v>796</v>
      </c>
      <c r="J255" s="29">
        <v>58.12</v>
      </c>
      <c r="K255" s="28">
        <f t="shared" si="84"/>
        <v>64.577777777777783</v>
      </c>
      <c r="L255" s="37">
        <v>4</v>
      </c>
      <c r="M255" s="29">
        <f t="shared" si="85"/>
        <v>1.927</v>
      </c>
      <c r="N255" s="19"/>
    </row>
    <row r="256" spans="1:14" ht="38.1" customHeight="1" x14ac:dyDescent="0.2">
      <c r="A256" s="12">
        <f t="shared" si="86"/>
        <v>19</v>
      </c>
      <c r="B256" s="12" t="s">
        <v>797</v>
      </c>
      <c r="C256" s="20" t="s">
        <v>12</v>
      </c>
      <c r="D256" s="17" t="s">
        <v>6</v>
      </c>
      <c r="E256" s="21" t="s">
        <v>788</v>
      </c>
      <c r="F256" s="12" t="s">
        <v>789</v>
      </c>
      <c r="G256" s="22">
        <v>90</v>
      </c>
      <c r="H256" s="22">
        <v>173.43</v>
      </c>
      <c r="I256" s="30" t="s">
        <v>798</v>
      </c>
      <c r="J256" s="29">
        <v>58.12</v>
      </c>
      <c r="K256" s="28">
        <f t="shared" si="84"/>
        <v>64.577777777777783</v>
      </c>
      <c r="L256" s="37">
        <v>4</v>
      </c>
      <c r="M256" s="29">
        <f t="shared" si="85"/>
        <v>1.927</v>
      </c>
      <c r="N256" s="19"/>
    </row>
    <row r="257" spans="1:14" ht="38.1" customHeight="1" x14ac:dyDescent="0.2">
      <c r="A257" s="12">
        <f t="shared" si="86"/>
        <v>20</v>
      </c>
      <c r="B257" s="12" t="s">
        <v>799</v>
      </c>
      <c r="C257" s="20" t="s">
        <v>12</v>
      </c>
      <c r="D257" s="17" t="s">
        <v>6</v>
      </c>
      <c r="E257" s="21" t="s">
        <v>788</v>
      </c>
      <c r="F257" s="12" t="s">
        <v>789</v>
      </c>
      <c r="G257" s="22">
        <v>90</v>
      </c>
      <c r="H257" s="22">
        <v>173.43</v>
      </c>
      <c r="I257" s="30" t="s">
        <v>800</v>
      </c>
      <c r="J257" s="29">
        <v>58.12</v>
      </c>
      <c r="K257" s="28">
        <f t="shared" si="84"/>
        <v>64.577777777777783</v>
      </c>
      <c r="L257" s="37">
        <v>4</v>
      </c>
      <c r="M257" s="29">
        <f t="shared" si="85"/>
        <v>1.927</v>
      </c>
      <c r="N257" s="19"/>
    </row>
    <row r="258" spans="1:14" ht="38.1" customHeight="1" x14ac:dyDescent="0.2">
      <c r="A258" s="12">
        <f t="shared" si="86"/>
        <v>21</v>
      </c>
      <c r="B258" s="12" t="s">
        <v>801</v>
      </c>
      <c r="C258" s="20" t="s">
        <v>12</v>
      </c>
      <c r="D258" s="17" t="s">
        <v>6</v>
      </c>
      <c r="E258" s="21" t="s">
        <v>788</v>
      </c>
      <c r="F258" s="12" t="s">
        <v>789</v>
      </c>
      <c r="G258" s="22">
        <v>90</v>
      </c>
      <c r="H258" s="22">
        <v>173.43</v>
      </c>
      <c r="I258" s="30" t="s">
        <v>802</v>
      </c>
      <c r="J258" s="29">
        <v>58.12</v>
      </c>
      <c r="K258" s="28">
        <f t="shared" si="84"/>
        <v>64.577777777777783</v>
      </c>
      <c r="L258" s="37">
        <v>4</v>
      </c>
      <c r="M258" s="29">
        <f t="shared" si="85"/>
        <v>1.927</v>
      </c>
      <c r="N258" s="19"/>
    </row>
    <row r="259" spans="1:14" ht="38.1" customHeight="1" x14ac:dyDescent="0.2">
      <c r="A259" s="12">
        <f t="shared" si="86"/>
        <v>22</v>
      </c>
      <c r="B259" s="12" t="s">
        <v>803</v>
      </c>
      <c r="C259" s="20" t="s">
        <v>12</v>
      </c>
      <c r="D259" s="17" t="s">
        <v>6</v>
      </c>
      <c r="E259" s="21" t="s">
        <v>788</v>
      </c>
      <c r="F259" s="12" t="s">
        <v>789</v>
      </c>
      <c r="G259" s="22">
        <v>90</v>
      </c>
      <c r="H259" s="22">
        <v>173.43</v>
      </c>
      <c r="I259" s="30" t="s">
        <v>800</v>
      </c>
      <c r="J259" s="29">
        <v>58.12</v>
      </c>
      <c r="K259" s="28">
        <f t="shared" si="84"/>
        <v>64.577777777777783</v>
      </c>
      <c r="L259" s="37">
        <v>4</v>
      </c>
      <c r="M259" s="29">
        <f t="shared" si="85"/>
        <v>1.927</v>
      </c>
      <c r="N259" s="19"/>
    </row>
    <row r="260" spans="1:14" ht="38.1" customHeight="1" x14ac:dyDescent="0.2">
      <c r="A260" s="12">
        <f t="shared" si="86"/>
        <v>23</v>
      </c>
      <c r="B260" s="12" t="s">
        <v>804</v>
      </c>
      <c r="C260" s="20" t="s">
        <v>12</v>
      </c>
      <c r="D260" s="17" t="s">
        <v>6</v>
      </c>
      <c r="E260" s="21" t="s">
        <v>788</v>
      </c>
      <c r="F260" s="12" t="s">
        <v>789</v>
      </c>
      <c r="G260" s="22">
        <v>90</v>
      </c>
      <c r="H260" s="22">
        <v>173.43</v>
      </c>
      <c r="I260" s="30" t="s">
        <v>798</v>
      </c>
      <c r="J260" s="29">
        <v>58.12</v>
      </c>
      <c r="K260" s="28">
        <f t="shared" si="84"/>
        <v>64.577777777777783</v>
      </c>
      <c r="L260" s="37">
        <v>4</v>
      </c>
      <c r="M260" s="29">
        <f t="shared" si="85"/>
        <v>1.927</v>
      </c>
      <c r="N260" s="19"/>
    </row>
    <row r="261" spans="1:14" ht="38.1" customHeight="1" x14ac:dyDescent="0.2">
      <c r="A261" s="12">
        <f t="shared" si="86"/>
        <v>24</v>
      </c>
      <c r="B261" s="12" t="s">
        <v>805</v>
      </c>
      <c r="C261" s="20" t="s">
        <v>12</v>
      </c>
      <c r="D261" s="17" t="s">
        <v>6</v>
      </c>
      <c r="E261" s="21" t="s">
        <v>788</v>
      </c>
      <c r="F261" s="12" t="s">
        <v>789</v>
      </c>
      <c r="G261" s="22">
        <v>90</v>
      </c>
      <c r="H261" s="22">
        <v>173.43</v>
      </c>
      <c r="I261" s="30" t="s">
        <v>800</v>
      </c>
      <c r="J261" s="29">
        <v>58.12</v>
      </c>
      <c r="K261" s="28">
        <f t="shared" si="84"/>
        <v>64.577777777777783</v>
      </c>
      <c r="L261" s="37">
        <v>4</v>
      </c>
      <c r="M261" s="29">
        <f t="shared" si="85"/>
        <v>1.927</v>
      </c>
      <c r="N261" s="19"/>
    </row>
    <row r="262" spans="1:14" ht="37.9" customHeight="1" x14ac:dyDescent="0.2">
      <c r="A262" s="12">
        <f t="shared" si="86"/>
        <v>25</v>
      </c>
      <c r="B262" s="12" t="s">
        <v>806</v>
      </c>
      <c r="C262" s="20" t="s">
        <v>12</v>
      </c>
      <c r="D262" s="17" t="s">
        <v>6</v>
      </c>
      <c r="E262" s="21" t="s">
        <v>788</v>
      </c>
      <c r="F262" s="12" t="s">
        <v>789</v>
      </c>
      <c r="G262" s="22">
        <v>90</v>
      </c>
      <c r="H262" s="22">
        <v>173.43</v>
      </c>
      <c r="I262" s="30" t="s">
        <v>798</v>
      </c>
      <c r="J262" s="29">
        <v>58.12</v>
      </c>
      <c r="K262" s="28">
        <f t="shared" si="84"/>
        <v>64.577777777777783</v>
      </c>
      <c r="L262" s="37">
        <v>4</v>
      </c>
      <c r="M262" s="29">
        <f t="shared" si="85"/>
        <v>1.927</v>
      </c>
      <c r="N262" s="19"/>
    </row>
    <row r="263" spans="1:14" ht="37.9" customHeight="1" x14ac:dyDescent="0.2">
      <c r="A263" s="12">
        <f t="shared" si="86"/>
        <v>26</v>
      </c>
      <c r="B263" s="12" t="s">
        <v>807</v>
      </c>
      <c r="C263" s="20" t="s">
        <v>12</v>
      </c>
      <c r="D263" s="17" t="s">
        <v>6</v>
      </c>
      <c r="E263" s="38" t="s">
        <v>808</v>
      </c>
      <c r="F263" s="39" t="s">
        <v>809</v>
      </c>
      <c r="G263" s="22">
        <v>90</v>
      </c>
      <c r="H263" s="22">
        <v>173.43</v>
      </c>
      <c r="I263" s="30" t="s">
        <v>800</v>
      </c>
      <c r="J263" s="29">
        <v>58.12</v>
      </c>
      <c r="K263" s="28">
        <f t="shared" si="84"/>
        <v>64.577777777777783</v>
      </c>
      <c r="L263" s="37">
        <v>4</v>
      </c>
      <c r="M263" s="29">
        <f t="shared" si="85"/>
        <v>1.927</v>
      </c>
      <c r="N263" s="19"/>
    </row>
    <row r="264" spans="1:14" ht="37.9" customHeight="1" x14ac:dyDescent="0.2">
      <c r="A264" s="12">
        <f t="shared" si="86"/>
        <v>27</v>
      </c>
      <c r="B264" s="12" t="s">
        <v>810</v>
      </c>
      <c r="C264" s="20" t="s">
        <v>12</v>
      </c>
      <c r="D264" s="17" t="s">
        <v>6</v>
      </c>
      <c r="E264" s="38" t="s">
        <v>808</v>
      </c>
      <c r="F264" s="39" t="s">
        <v>809</v>
      </c>
      <c r="G264" s="22">
        <v>135</v>
      </c>
      <c r="H264" s="22">
        <v>218.82999999999998</v>
      </c>
      <c r="I264" s="30" t="s">
        <v>811</v>
      </c>
      <c r="J264" s="29">
        <v>69.3</v>
      </c>
      <c r="K264" s="28">
        <f t="shared" si="84"/>
        <v>51.333333333333329</v>
      </c>
      <c r="L264" s="37">
        <v>4</v>
      </c>
      <c r="M264" s="29">
        <f t="shared" si="85"/>
        <v>1.6209629629629629</v>
      </c>
      <c r="N264" s="19"/>
    </row>
    <row r="265" spans="1:14" ht="37.9" customHeight="1" x14ac:dyDescent="0.2">
      <c r="A265" s="12">
        <f t="shared" si="86"/>
        <v>28</v>
      </c>
      <c r="B265" s="12" t="s">
        <v>812</v>
      </c>
      <c r="C265" s="20" t="s">
        <v>12</v>
      </c>
      <c r="D265" s="17" t="s">
        <v>6</v>
      </c>
      <c r="E265" s="38" t="s">
        <v>813</v>
      </c>
      <c r="F265" s="39" t="s">
        <v>814</v>
      </c>
      <c r="G265" s="22">
        <v>135</v>
      </c>
      <c r="H265" s="22">
        <v>211.36</v>
      </c>
      <c r="I265" s="30" t="s">
        <v>739</v>
      </c>
      <c r="J265" s="29">
        <v>68.22</v>
      </c>
      <c r="K265" s="28">
        <f t="shared" si="84"/>
        <v>50.533333333333331</v>
      </c>
      <c r="L265" s="37">
        <v>4</v>
      </c>
      <c r="M265" s="29">
        <f t="shared" si="85"/>
        <v>1.5656296296296297</v>
      </c>
      <c r="N265" s="19"/>
    </row>
    <row r="266" spans="1:14" ht="37.9" customHeight="1" x14ac:dyDescent="0.2">
      <c r="A266" s="12">
        <f t="shared" si="86"/>
        <v>29</v>
      </c>
      <c r="B266" s="12" t="s">
        <v>815</v>
      </c>
      <c r="C266" s="20" t="s">
        <v>12</v>
      </c>
      <c r="D266" s="17" t="s">
        <v>6</v>
      </c>
      <c r="E266" s="38" t="s">
        <v>813</v>
      </c>
      <c r="F266" s="39" t="s">
        <v>814</v>
      </c>
      <c r="G266" s="22">
        <v>90</v>
      </c>
      <c r="H266" s="22">
        <v>189.76999999999998</v>
      </c>
      <c r="I266" s="30" t="s">
        <v>741</v>
      </c>
      <c r="J266" s="29">
        <v>58.21</v>
      </c>
      <c r="K266" s="28">
        <f t="shared" si="84"/>
        <v>64.677777777777777</v>
      </c>
      <c r="L266" s="37">
        <v>4</v>
      </c>
      <c r="M266" s="29">
        <f t="shared" si="85"/>
        <v>2.1085555555555553</v>
      </c>
      <c r="N266" s="19"/>
    </row>
    <row r="267" spans="1:14" ht="38.1" customHeight="1" x14ac:dyDescent="0.2">
      <c r="A267" s="12">
        <f t="shared" si="86"/>
        <v>30</v>
      </c>
      <c r="B267" s="12" t="s">
        <v>816</v>
      </c>
      <c r="C267" s="20" t="s">
        <v>12</v>
      </c>
      <c r="D267" s="17" t="s">
        <v>6</v>
      </c>
      <c r="E267" s="38" t="s">
        <v>817</v>
      </c>
      <c r="F267" s="39" t="s">
        <v>818</v>
      </c>
      <c r="G267" s="22">
        <v>90</v>
      </c>
      <c r="H267" s="22">
        <v>187.75</v>
      </c>
      <c r="I267" s="30" t="s">
        <v>743</v>
      </c>
      <c r="J267" s="29">
        <v>58.21</v>
      </c>
      <c r="K267" s="28">
        <f t="shared" si="84"/>
        <v>64.677777777777777</v>
      </c>
      <c r="L267" s="37">
        <v>4</v>
      </c>
      <c r="M267" s="29">
        <f t="shared" si="85"/>
        <v>2.0861111111111112</v>
      </c>
      <c r="N267" s="19"/>
    </row>
    <row r="268" spans="1:14" ht="38.1" customHeight="1" x14ac:dyDescent="0.2">
      <c r="A268" s="12">
        <f t="shared" si="86"/>
        <v>31</v>
      </c>
      <c r="B268" s="12" t="s">
        <v>819</v>
      </c>
      <c r="C268" s="20" t="s">
        <v>12</v>
      </c>
      <c r="D268" s="17" t="s">
        <v>6</v>
      </c>
      <c r="E268" s="38" t="s">
        <v>817</v>
      </c>
      <c r="F268" s="39" t="s">
        <v>818</v>
      </c>
      <c r="G268" s="22">
        <v>90</v>
      </c>
      <c r="H268" s="22">
        <v>179.15</v>
      </c>
      <c r="I268" s="30" t="s">
        <v>745</v>
      </c>
      <c r="J268" s="29">
        <v>58.21</v>
      </c>
      <c r="K268" s="28">
        <f t="shared" si="84"/>
        <v>64.677777777777777</v>
      </c>
      <c r="L268" s="37">
        <v>4</v>
      </c>
      <c r="M268" s="29">
        <f t="shared" si="85"/>
        <v>1.9905555555555556</v>
      </c>
      <c r="N268" s="19"/>
    </row>
    <row r="269" spans="1:14" ht="38.1" customHeight="1" x14ac:dyDescent="0.2">
      <c r="A269" s="12">
        <f t="shared" si="86"/>
        <v>32</v>
      </c>
      <c r="B269" s="12" t="s">
        <v>820</v>
      </c>
      <c r="C269" s="20" t="s">
        <v>12</v>
      </c>
      <c r="D269" s="17" t="s">
        <v>6</v>
      </c>
      <c r="E269" s="38" t="s">
        <v>817</v>
      </c>
      <c r="F269" s="39" t="s">
        <v>818</v>
      </c>
      <c r="G269" s="22">
        <v>90</v>
      </c>
      <c r="H269" s="22">
        <v>187.75</v>
      </c>
      <c r="I269" s="30" t="s">
        <v>777</v>
      </c>
      <c r="J269" s="29">
        <v>58.21</v>
      </c>
      <c r="K269" s="28">
        <f t="shared" si="84"/>
        <v>64.677777777777777</v>
      </c>
      <c r="L269" s="37">
        <v>4</v>
      </c>
      <c r="M269" s="29">
        <f t="shared" si="85"/>
        <v>2.0861111111111112</v>
      </c>
      <c r="N269" s="19"/>
    </row>
    <row r="270" spans="1:14" ht="38.1" customHeight="1" x14ac:dyDescent="0.2">
      <c r="A270" s="12">
        <f t="shared" si="86"/>
        <v>33</v>
      </c>
      <c r="B270" s="12" t="s">
        <v>821</v>
      </c>
      <c r="C270" s="20" t="s">
        <v>12</v>
      </c>
      <c r="D270" s="17" t="s">
        <v>6</v>
      </c>
      <c r="E270" s="38" t="s">
        <v>813</v>
      </c>
      <c r="F270" s="39" t="s">
        <v>814</v>
      </c>
      <c r="G270" s="22">
        <v>90</v>
      </c>
      <c r="H270" s="22">
        <v>179.15</v>
      </c>
      <c r="I270" s="30" t="s">
        <v>755</v>
      </c>
      <c r="J270" s="29">
        <v>58.21</v>
      </c>
      <c r="K270" s="28">
        <f t="shared" si="84"/>
        <v>64.677777777777777</v>
      </c>
      <c r="L270" s="37">
        <v>4</v>
      </c>
      <c r="M270" s="29">
        <f t="shared" si="85"/>
        <v>1.9905555555555556</v>
      </c>
      <c r="N270" s="19"/>
    </row>
    <row r="271" spans="1:14" ht="38.1" customHeight="1" x14ac:dyDescent="0.2">
      <c r="A271" s="12">
        <f t="shared" si="86"/>
        <v>34</v>
      </c>
      <c r="B271" s="12" t="s">
        <v>822</v>
      </c>
      <c r="C271" s="20" t="s">
        <v>12</v>
      </c>
      <c r="D271" s="17" t="s">
        <v>6</v>
      </c>
      <c r="E271" s="38" t="s">
        <v>813</v>
      </c>
      <c r="F271" s="39" t="s">
        <v>814</v>
      </c>
      <c r="G271" s="22">
        <v>90</v>
      </c>
      <c r="H271" s="22">
        <v>187.75</v>
      </c>
      <c r="I271" s="30" t="s">
        <v>759</v>
      </c>
      <c r="J271" s="29">
        <v>58.21</v>
      </c>
      <c r="K271" s="28">
        <f t="shared" si="84"/>
        <v>64.677777777777777</v>
      </c>
      <c r="L271" s="37">
        <v>4</v>
      </c>
      <c r="M271" s="29">
        <f t="shared" si="85"/>
        <v>2.0861111111111112</v>
      </c>
      <c r="N271" s="19"/>
    </row>
    <row r="272" spans="1:14" ht="38.1" customHeight="1" x14ac:dyDescent="0.2">
      <c r="A272" s="12">
        <f t="shared" si="86"/>
        <v>35</v>
      </c>
      <c r="B272" s="12" t="s">
        <v>823</v>
      </c>
      <c r="C272" s="20" t="s">
        <v>12</v>
      </c>
      <c r="D272" s="17" t="s">
        <v>6</v>
      </c>
      <c r="E272" s="38" t="s">
        <v>813</v>
      </c>
      <c r="F272" s="39" t="s">
        <v>814</v>
      </c>
      <c r="G272" s="22">
        <v>90</v>
      </c>
      <c r="H272" s="22">
        <v>189.76999999999998</v>
      </c>
      <c r="I272" s="30" t="s">
        <v>761</v>
      </c>
      <c r="J272" s="29">
        <v>58.21</v>
      </c>
      <c r="K272" s="28">
        <f t="shared" si="84"/>
        <v>64.677777777777777</v>
      </c>
      <c r="L272" s="37">
        <v>4</v>
      </c>
      <c r="M272" s="29">
        <f t="shared" si="85"/>
        <v>2.1085555555555553</v>
      </c>
      <c r="N272" s="19"/>
    </row>
    <row r="273" spans="1:14" ht="38.1" customHeight="1" x14ac:dyDescent="0.2">
      <c r="A273" s="12">
        <f t="shared" si="86"/>
        <v>36</v>
      </c>
      <c r="B273" s="12" t="s">
        <v>824</v>
      </c>
      <c r="C273" s="20" t="s">
        <v>12</v>
      </c>
      <c r="D273" s="17" t="s">
        <v>6</v>
      </c>
      <c r="E273" s="38" t="s">
        <v>813</v>
      </c>
      <c r="F273" s="39" t="s">
        <v>814</v>
      </c>
      <c r="G273" s="22">
        <v>135</v>
      </c>
      <c r="H273" s="22">
        <v>211.36</v>
      </c>
      <c r="I273" s="30" t="s">
        <v>763</v>
      </c>
      <c r="J273" s="29">
        <v>68.22</v>
      </c>
      <c r="K273" s="28">
        <f t="shared" si="84"/>
        <v>50.533333333333331</v>
      </c>
      <c r="L273" s="37">
        <v>4</v>
      </c>
      <c r="M273" s="29">
        <f t="shared" si="85"/>
        <v>1.5656296296296297</v>
      </c>
      <c r="N273" s="19"/>
    </row>
    <row r="274" spans="1:14" ht="38.1" customHeight="1" x14ac:dyDescent="0.2">
      <c r="A274" s="12">
        <f t="shared" si="86"/>
        <v>37</v>
      </c>
      <c r="B274" s="12" t="s">
        <v>825</v>
      </c>
      <c r="C274" s="20" t="s">
        <v>12</v>
      </c>
      <c r="D274" s="17" t="s">
        <v>6</v>
      </c>
      <c r="E274" s="38" t="s">
        <v>813</v>
      </c>
      <c r="F274" s="39" t="s">
        <v>814</v>
      </c>
      <c r="G274" s="22">
        <v>135</v>
      </c>
      <c r="H274" s="22">
        <v>218.82999999999998</v>
      </c>
      <c r="I274" s="30" t="s">
        <v>794</v>
      </c>
      <c r="J274" s="29">
        <v>69.3</v>
      </c>
      <c r="K274" s="28">
        <f t="shared" si="84"/>
        <v>51.333333333333329</v>
      </c>
      <c r="L274" s="37">
        <v>4</v>
      </c>
      <c r="M274" s="29">
        <f t="shared" si="85"/>
        <v>1.6209629629629629</v>
      </c>
      <c r="N274" s="19"/>
    </row>
    <row r="275" spans="1:14" ht="38.1" customHeight="1" x14ac:dyDescent="0.2">
      <c r="A275" s="12">
        <f t="shared" si="86"/>
        <v>38</v>
      </c>
      <c r="B275" s="12" t="s">
        <v>826</v>
      </c>
      <c r="C275" s="20" t="s">
        <v>12</v>
      </c>
      <c r="D275" s="17" t="s">
        <v>6</v>
      </c>
      <c r="E275" s="38" t="s">
        <v>813</v>
      </c>
      <c r="F275" s="39" t="s">
        <v>814</v>
      </c>
      <c r="G275" s="22">
        <v>90</v>
      </c>
      <c r="H275" s="22">
        <v>173.43</v>
      </c>
      <c r="I275" s="30" t="s">
        <v>796</v>
      </c>
      <c r="J275" s="29">
        <v>58.12</v>
      </c>
      <c r="K275" s="28">
        <f t="shared" si="84"/>
        <v>64.577777777777783</v>
      </c>
      <c r="L275" s="37">
        <v>4</v>
      </c>
      <c r="M275" s="29">
        <f t="shared" si="85"/>
        <v>1.927</v>
      </c>
      <c r="N275" s="19"/>
    </row>
    <row r="276" spans="1:14" ht="38.1" customHeight="1" x14ac:dyDescent="0.2">
      <c r="A276" s="12">
        <f t="shared" si="86"/>
        <v>39</v>
      </c>
      <c r="B276" s="12" t="s">
        <v>827</v>
      </c>
      <c r="C276" s="20" t="s">
        <v>12</v>
      </c>
      <c r="D276" s="17" t="s">
        <v>6</v>
      </c>
      <c r="E276" s="38" t="s">
        <v>813</v>
      </c>
      <c r="F276" s="39" t="s">
        <v>814</v>
      </c>
      <c r="G276" s="22">
        <v>90</v>
      </c>
      <c r="H276" s="22">
        <v>173.43</v>
      </c>
      <c r="I276" s="30" t="s">
        <v>798</v>
      </c>
      <c r="J276" s="29">
        <v>58.12</v>
      </c>
      <c r="K276" s="28">
        <f t="shared" si="84"/>
        <v>64.577777777777783</v>
      </c>
      <c r="L276" s="37">
        <v>4</v>
      </c>
      <c r="M276" s="29">
        <f t="shared" si="85"/>
        <v>1.927</v>
      </c>
      <c r="N276" s="19"/>
    </row>
    <row r="277" spans="1:14" ht="38.1" customHeight="1" x14ac:dyDescent="0.2">
      <c r="A277" s="12">
        <f t="shared" si="86"/>
        <v>40</v>
      </c>
      <c r="B277" s="12" t="s">
        <v>828</v>
      </c>
      <c r="C277" s="20" t="s">
        <v>12</v>
      </c>
      <c r="D277" s="17" t="s">
        <v>6</v>
      </c>
      <c r="E277" s="38" t="s">
        <v>813</v>
      </c>
      <c r="F277" s="39" t="s">
        <v>814</v>
      </c>
      <c r="G277" s="22">
        <v>90</v>
      </c>
      <c r="H277" s="22">
        <v>173.43</v>
      </c>
      <c r="I277" s="30" t="s">
        <v>800</v>
      </c>
      <c r="J277" s="29">
        <v>58.12</v>
      </c>
      <c r="K277" s="28">
        <f t="shared" si="84"/>
        <v>64.577777777777783</v>
      </c>
      <c r="L277" s="37">
        <v>4</v>
      </c>
      <c r="M277" s="29">
        <f t="shared" si="85"/>
        <v>1.927</v>
      </c>
      <c r="N277" s="19"/>
    </row>
    <row r="278" spans="1:14" ht="38.1" customHeight="1" x14ac:dyDescent="0.2">
      <c r="A278" s="12">
        <f t="shared" si="86"/>
        <v>41</v>
      </c>
      <c r="B278" s="12" t="s">
        <v>829</v>
      </c>
      <c r="C278" s="20" t="s">
        <v>12</v>
      </c>
      <c r="D278" s="17" t="s">
        <v>6</v>
      </c>
      <c r="E278" s="38" t="s">
        <v>813</v>
      </c>
      <c r="F278" s="39" t="s">
        <v>814</v>
      </c>
      <c r="G278" s="22">
        <v>90</v>
      </c>
      <c r="H278" s="22">
        <v>173.43</v>
      </c>
      <c r="I278" s="30" t="s">
        <v>802</v>
      </c>
      <c r="J278" s="29">
        <v>58.12</v>
      </c>
      <c r="K278" s="28">
        <f t="shared" si="84"/>
        <v>64.577777777777783</v>
      </c>
      <c r="L278" s="37">
        <v>4</v>
      </c>
      <c r="M278" s="29">
        <f t="shared" si="85"/>
        <v>1.927</v>
      </c>
      <c r="N278" s="19"/>
    </row>
    <row r="279" spans="1:14" ht="38.1" customHeight="1" x14ac:dyDescent="0.2">
      <c r="A279" s="12">
        <f t="shared" si="86"/>
        <v>42</v>
      </c>
      <c r="B279" s="12" t="s">
        <v>830</v>
      </c>
      <c r="C279" s="20" t="s">
        <v>12</v>
      </c>
      <c r="D279" s="17" t="s">
        <v>6</v>
      </c>
      <c r="E279" s="38" t="s">
        <v>813</v>
      </c>
      <c r="F279" s="39" t="s">
        <v>814</v>
      </c>
      <c r="G279" s="22">
        <v>90</v>
      </c>
      <c r="H279" s="22">
        <v>173.43</v>
      </c>
      <c r="I279" s="30" t="s">
        <v>800</v>
      </c>
      <c r="J279" s="29">
        <v>58.12</v>
      </c>
      <c r="K279" s="28">
        <f t="shared" si="84"/>
        <v>64.577777777777783</v>
      </c>
      <c r="L279" s="37">
        <v>4</v>
      </c>
      <c r="M279" s="29">
        <f t="shared" si="85"/>
        <v>1.927</v>
      </c>
      <c r="N279" s="19"/>
    </row>
    <row r="280" spans="1:14" ht="38.1" customHeight="1" x14ac:dyDescent="0.2">
      <c r="A280" s="12">
        <f t="shared" si="86"/>
        <v>43</v>
      </c>
      <c r="B280" s="12" t="s">
        <v>831</v>
      </c>
      <c r="C280" s="20" t="s">
        <v>12</v>
      </c>
      <c r="D280" s="17" t="s">
        <v>6</v>
      </c>
      <c r="E280" s="38" t="s">
        <v>832</v>
      </c>
      <c r="F280" s="39" t="s">
        <v>833</v>
      </c>
      <c r="G280" s="22">
        <v>90</v>
      </c>
      <c r="H280" s="22">
        <v>173.43</v>
      </c>
      <c r="I280" s="30" t="s">
        <v>798</v>
      </c>
      <c r="J280" s="29">
        <v>58.12</v>
      </c>
      <c r="K280" s="28">
        <f t="shared" si="84"/>
        <v>64.577777777777783</v>
      </c>
      <c r="L280" s="37">
        <v>4</v>
      </c>
      <c r="M280" s="29">
        <f t="shared" si="85"/>
        <v>1.927</v>
      </c>
      <c r="N280" s="19"/>
    </row>
    <row r="281" spans="1:14" ht="38.1" customHeight="1" x14ac:dyDescent="0.2">
      <c r="A281" s="12">
        <f t="shared" si="86"/>
        <v>44</v>
      </c>
      <c r="B281" s="12" t="s">
        <v>834</v>
      </c>
      <c r="C281" s="20" t="s">
        <v>12</v>
      </c>
      <c r="D281" s="17" t="s">
        <v>6</v>
      </c>
      <c r="E281" s="38" t="s">
        <v>835</v>
      </c>
      <c r="F281" s="39" t="s">
        <v>836</v>
      </c>
      <c r="G281" s="22">
        <v>90</v>
      </c>
      <c r="H281" s="22">
        <v>173.43</v>
      </c>
      <c r="I281" s="30" t="s">
        <v>800</v>
      </c>
      <c r="J281" s="29">
        <v>58.12</v>
      </c>
      <c r="K281" s="28">
        <f t="shared" si="84"/>
        <v>64.577777777777783</v>
      </c>
      <c r="L281" s="37">
        <v>4</v>
      </c>
      <c r="M281" s="29">
        <f t="shared" si="85"/>
        <v>1.927</v>
      </c>
      <c r="N281" s="19"/>
    </row>
    <row r="282" spans="1:14" ht="38.1" customHeight="1" x14ac:dyDescent="0.2">
      <c r="A282" s="12">
        <f t="shared" si="86"/>
        <v>45</v>
      </c>
      <c r="B282" s="12" t="s">
        <v>837</v>
      </c>
      <c r="C282" s="20" t="s">
        <v>12</v>
      </c>
      <c r="D282" s="17" t="s">
        <v>6</v>
      </c>
      <c r="E282" s="38" t="s">
        <v>835</v>
      </c>
      <c r="F282" s="39" t="s">
        <v>836</v>
      </c>
      <c r="G282" s="22">
        <v>90</v>
      </c>
      <c r="H282" s="22">
        <v>173.43</v>
      </c>
      <c r="I282" s="30" t="s">
        <v>798</v>
      </c>
      <c r="J282" s="29">
        <v>58.12</v>
      </c>
      <c r="K282" s="28">
        <f t="shared" si="84"/>
        <v>64.577777777777783</v>
      </c>
      <c r="L282" s="37">
        <v>4</v>
      </c>
      <c r="M282" s="29">
        <f t="shared" si="85"/>
        <v>1.927</v>
      </c>
      <c r="N282" s="19"/>
    </row>
    <row r="283" spans="1:14" ht="37.9" customHeight="1" x14ac:dyDescent="0.2">
      <c r="A283" s="12">
        <f t="shared" si="86"/>
        <v>46</v>
      </c>
      <c r="B283" s="12" t="s">
        <v>838</v>
      </c>
      <c r="C283" s="20" t="s">
        <v>12</v>
      </c>
      <c r="D283" s="17" t="s">
        <v>6</v>
      </c>
      <c r="E283" s="38" t="s">
        <v>835</v>
      </c>
      <c r="F283" s="39" t="s">
        <v>836</v>
      </c>
      <c r="G283" s="22">
        <v>90</v>
      </c>
      <c r="H283" s="22">
        <v>173.43</v>
      </c>
      <c r="I283" s="30" t="s">
        <v>800</v>
      </c>
      <c r="J283" s="29">
        <v>58.12</v>
      </c>
      <c r="K283" s="28">
        <f t="shared" si="84"/>
        <v>64.577777777777783</v>
      </c>
      <c r="L283" s="37">
        <v>4</v>
      </c>
      <c r="M283" s="29">
        <f t="shared" si="85"/>
        <v>1.927</v>
      </c>
      <c r="N283" s="19"/>
    </row>
    <row r="284" spans="1:14" ht="37.9" customHeight="1" x14ac:dyDescent="0.2">
      <c r="A284" s="12">
        <f t="shared" si="86"/>
        <v>47</v>
      </c>
      <c r="B284" s="12" t="s">
        <v>839</v>
      </c>
      <c r="C284" s="20" t="s">
        <v>12</v>
      </c>
      <c r="D284" s="17" t="s">
        <v>6</v>
      </c>
      <c r="E284" s="38" t="s">
        <v>840</v>
      </c>
      <c r="F284" s="39" t="s">
        <v>841</v>
      </c>
      <c r="G284" s="22">
        <v>135</v>
      </c>
      <c r="H284" s="22">
        <v>218.82999999999998</v>
      </c>
      <c r="I284" s="30" t="s">
        <v>811</v>
      </c>
      <c r="J284" s="29">
        <v>69.3</v>
      </c>
      <c r="K284" s="28">
        <f t="shared" si="84"/>
        <v>51.333333333333329</v>
      </c>
      <c r="L284" s="37">
        <v>4</v>
      </c>
      <c r="M284" s="29">
        <f t="shared" si="85"/>
        <v>1.6209629629629629</v>
      </c>
      <c r="N284" s="19"/>
    </row>
    <row r="285" spans="1:14" ht="37.9" customHeight="1" x14ac:dyDescent="0.2">
      <c r="A285" s="12">
        <f t="shared" si="86"/>
        <v>48</v>
      </c>
      <c r="B285" s="12" t="s">
        <v>842</v>
      </c>
      <c r="C285" s="20" t="s">
        <v>12</v>
      </c>
      <c r="D285" s="17" t="s">
        <v>6</v>
      </c>
      <c r="E285" s="38" t="s">
        <v>843</v>
      </c>
      <c r="F285" s="39" t="s">
        <v>844</v>
      </c>
      <c r="G285" s="22">
        <v>135</v>
      </c>
      <c r="H285" s="22">
        <v>211.36</v>
      </c>
      <c r="I285" s="30" t="s">
        <v>739</v>
      </c>
      <c r="J285" s="29">
        <v>68.22</v>
      </c>
      <c r="K285" s="28">
        <f t="shared" si="84"/>
        <v>50.533333333333331</v>
      </c>
      <c r="L285" s="37">
        <v>4</v>
      </c>
      <c r="M285" s="29">
        <f t="shared" si="85"/>
        <v>1.5656296296296297</v>
      </c>
      <c r="N285" s="19"/>
    </row>
    <row r="286" spans="1:14" ht="37.9" customHeight="1" x14ac:dyDescent="0.2">
      <c r="A286" s="12">
        <f t="shared" si="86"/>
        <v>49</v>
      </c>
      <c r="B286" s="12" t="s">
        <v>845</v>
      </c>
      <c r="C286" s="20" t="s">
        <v>12</v>
      </c>
      <c r="D286" s="17" t="s">
        <v>6</v>
      </c>
      <c r="E286" s="38" t="s">
        <v>843</v>
      </c>
      <c r="F286" s="39" t="s">
        <v>844</v>
      </c>
      <c r="G286" s="22">
        <v>90</v>
      </c>
      <c r="H286" s="22">
        <v>189.76999999999998</v>
      </c>
      <c r="I286" s="30" t="s">
        <v>741</v>
      </c>
      <c r="J286" s="29">
        <v>58.21</v>
      </c>
      <c r="K286" s="28">
        <f t="shared" si="84"/>
        <v>64.677777777777777</v>
      </c>
      <c r="L286" s="37">
        <v>4</v>
      </c>
      <c r="M286" s="29">
        <f t="shared" si="85"/>
        <v>2.1085555555555553</v>
      </c>
      <c r="N286" s="19"/>
    </row>
    <row r="287" spans="1:14" ht="37.9" customHeight="1" x14ac:dyDescent="0.2">
      <c r="A287" s="12">
        <f t="shared" si="86"/>
        <v>50</v>
      </c>
      <c r="B287" s="12" t="s">
        <v>846</v>
      </c>
      <c r="C287" s="20" t="s">
        <v>12</v>
      </c>
      <c r="D287" s="17" t="s">
        <v>6</v>
      </c>
      <c r="E287" s="38" t="s">
        <v>843</v>
      </c>
      <c r="F287" s="39" t="s">
        <v>844</v>
      </c>
      <c r="G287" s="22">
        <v>90</v>
      </c>
      <c r="H287" s="22">
        <v>187.75</v>
      </c>
      <c r="I287" s="30" t="s">
        <v>743</v>
      </c>
      <c r="J287" s="29">
        <v>58.21</v>
      </c>
      <c r="K287" s="28">
        <f t="shared" si="84"/>
        <v>64.677777777777777</v>
      </c>
      <c r="L287" s="37">
        <v>4</v>
      </c>
      <c r="M287" s="29">
        <f t="shared" si="85"/>
        <v>2.0861111111111112</v>
      </c>
      <c r="N287" s="19"/>
    </row>
    <row r="288" spans="1:14" ht="38.1" customHeight="1" x14ac:dyDescent="0.2">
      <c r="A288" s="12">
        <f t="shared" si="86"/>
        <v>51</v>
      </c>
      <c r="B288" s="12" t="s">
        <v>847</v>
      </c>
      <c r="C288" s="20" t="s">
        <v>12</v>
      </c>
      <c r="D288" s="17" t="s">
        <v>6</v>
      </c>
      <c r="E288" s="38" t="s">
        <v>843</v>
      </c>
      <c r="F288" s="39" t="s">
        <v>844</v>
      </c>
      <c r="G288" s="22">
        <v>90</v>
      </c>
      <c r="H288" s="22">
        <v>179.15</v>
      </c>
      <c r="I288" s="30" t="s">
        <v>745</v>
      </c>
      <c r="J288" s="29">
        <v>58.21</v>
      </c>
      <c r="K288" s="28">
        <f t="shared" si="84"/>
        <v>64.677777777777777</v>
      </c>
      <c r="L288" s="37">
        <v>4</v>
      </c>
      <c r="M288" s="29">
        <f t="shared" si="85"/>
        <v>1.9905555555555556</v>
      </c>
      <c r="N288" s="19"/>
    </row>
    <row r="289" spans="1:14" ht="38.1" customHeight="1" x14ac:dyDescent="0.2">
      <c r="A289" s="12">
        <f t="shared" si="86"/>
        <v>52</v>
      </c>
      <c r="B289" s="12" t="s">
        <v>848</v>
      </c>
      <c r="C289" s="20" t="s">
        <v>12</v>
      </c>
      <c r="D289" s="17" t="s">
        <v>6</v>
      </c>
      <c r="E289" s="38" t="s">
        <v>843</v>
      </c>
      <c r="F289" s="39" t="s">
        <v>844</v>
      </c>
      <c r="G289" s="22">
        <v>90</v>
      </c>
      <c r="H289" s="22">
        <v>187.75</v>
      </c>
      <c r="I289" s="30" t="s">
        <v>747</v>
      </c>
      <c r="J289" s="29">
        <v>58.21</v>
      </c>
      <c r="K289" s="28">
        <f t="shared" si="84"/>
        <v>64.677777777777777</v>
      </c>
      <c r="L289" s="37">
        <v>4</v>
      </c>
      <c r="M289" s="29">
        <f t="shared" si="85"/>
        <v>2.0861111111111112</v>
      </c>
      <c r="N289" s="19"/>
    </row>
    <row r="290" spans="1:14" ht="38.1" customHeight="1" x14ac:dyDescent="0.2">
      <c r="A290" s="12">
        <f t="shared" si="86"/>
        <v>53</v>
      </c>
      <c r="B290" s="12" t="s">
        <v>849</v>
      </c>
      <c r="C290" s="20" t="s">
        <v>12</v>
      </c>
      <c r="D290" s="17" t="s">
        <v>6</v>
      </c>
      <c r="E290" s="38" t="s">
        <v>843</v>
      </c>
      <c r="F290" s="39" t="s">
        <v>844</v>
      </c>
      <c r="G290" s="22">
        <v>90</v>
      </c>
      <c r="H290" s="22">
        <v>187.75</v>
      </c>
      <c r="I290" s="30" t="s">
        <v>749</v>
      </c>
      <c r="J290" s="29">
        <v>58.21</v>
      </c>
      <c r="K290" s="28">
        <f t="shared" si="84"/>
        <v>64.677777777777777</v>
      </c>
      <c r="L290" s="37">
        <v>4</v>
      </c>
      <c r="M290" s="29">
        <f t="shared" si="85"/>
        <v>2.0861111111111112</v>
      </c>
      <c r="N290" s="19"/>
    </row>
    <row r="291" spans="1:14" ht="38.1" customHeight="1" x14ac:dyDescent="0.2">
      <c r="A291" s="12">
        <f t="shared" si="86"/>
        <v>54</v>
      </c>
      <c r="B291" s="12" t="s">
        <v>850</v>
      </c>
      <c r="C291" s="20" t="s">
        <v>12</v>
      </c>
      <c r="D291" s="17" t="s">
        <v>6</v>
      </c>
      <c r="E291" s="38" t="s">
        <v>843</v>
      </c>
      <c r="F291" s="39" t="s">
        <v>844</v>
      </c>
      <c r="G291" s="22">
        <v>90</v>
      </c>
      <c r="H291" s="22">
        <v>187.75</v>
      </c>
      <c r="I291" s="30" t="s">
        <v>751</v>
      </c>
      <c r="J291" s="29">
        <v>58.21</v>
      </c>
      <c r="K291" s="28">
        <f t="shared" si="84"/>
        <v>64.677777777777777</v>
      </c>
      <c r="L291" s="37">
        <v>4</v>
      </c>
      <c r="M291" s="29">
        <f t="shared" si="85"/>
        <v>2.0861111111111112</v>
      </c>
      <c r="N291" s="19"/>
    </row>
    <row r="292" spans="1:14" ht="38.1" customHeight="1" x14ac:dyDescent="0.2">
      <c r="A292" s="12">
        <f t="shared" si="86"/>
        <v>55</v>
      </c>
      <c r="B292" s="12" t="s">
        <v>851</v>
      </c>
      <c r="C292" s="20" t="s">
        <v>12</v>
      </c>
      <c r="D292" s="17" t="s">
        <v>6</v>
      </c>
      <c r="E292" s="38" t="s">
        <v>843</v>
      </c>
      <c r="F292" s="39" t="s">
        <v>844</v>
      </c>
      <c r="G292" s="22">
        <v>90</v>
      </c>
      <c r="H292" s="22">
        <v>179.15</v>
      </c>
      <c r="I292" s="30" t="s">
        <v>755</v>
      </c>
      <c r="J292" s="29">
        <v>58.21</v>
      </c>
      <c r="K292" s="28">
        <f t="shared" si="84"/>
        <v>64.677777777777777</v>
      </c>
      <c r="L292" s="37">
        <v>4</v>
      </c>
      <c r="M292" s="29">
        <f t="shared" si="85"/>
        <v>1.9905555555555556</v>
      </c>
      <c r="N292" s="19"/>
    </row>
    <row r="293" spans="1:14" ht="38.1" customHeight="1" x14ac:dyDescent="0.2">
      <c r="A293" s="12">
        <f t="shared" si="86"/>
        <v>56</v>
      </c>
      <c r="B293" s="12" t="s">
        <v>852</v>
      </c>
      <c r="C293" s="20" t="s">
        <v>12</v>
      </c>
      <c r="D293" s="17" t="s">
        <v>6</v>
      </c>
      <c r="E293" s="38" t="s">
        <v>843</v>
      </c>
      <c r="F293" s="39" t="s">
        <v>844</v>
      </c>
      <c r="G293" s="22">
        <v>90</v>
      </c>
      <c r="H293" s="22">
        <v>187.75</v>
      </c>
      <c r="I293" s="30" t="s">
        <v>759</v>
      </c>
      <c r="J293" s="29">
        <v>58.21</v>
      </c>
      <c r="K293" s="28">
        <f t="shared" si="84"/>
        <v>64.677777777777777</v>
      </c>
      <c r="L293" s="37">
        <v>4</v>
      </c>
      <c r="M293" s="29">
        <f t="shared" si="85"/>
        <v>2.0861111111111112</v>
      </c>
      <c r="N293" s="19"/>
    </row>
    <row r="294" spans="1:14" ht="38.1" customHeight="1" x14ac:dyDescent="0.2">
      <c r="A294" s="12">
        <f t="shared" si="86"/>
        <v>57</v>
      </c>
      <c r="B294" s="12" t="s">
        <v>853</v>
      </c>
      <c r="C294" s="20" t="s">
        <v>12</v>
      </c>
      <c r="D294" s="17" t="s">
        <v>6</v>
      </c>
      <c r="E294" s="38" t="s">
        <v>854</v>
      </c>
      <c r="F294" s="39" t="s">
        <v>855</v>
      </c>
      <c r="G294" s="22">
        <v>135</v>
      </c>
      <c r="H294" s="22">
        <v>211.36</v>
      </c>
      <c r="I294" s="30" t="s">
        <v>739</v>
      </c>
      <c r="J294" s="29">
        <v>68.22</v>
      </c>
      <c r="K294" s="28">
        <f t="shared" si="84"/>
        <v>50.533333333333331</v>
      </c>
      <c r="L294" s="37">
        <v>4</v>
      </c>
      <c r="M294" s="29">
        <f t="shared" si="85"/>
        <v>1.5656296296296297</v>
      </c>
      <c r="N294" s="19"/>
    </row>
    <row r="295" spans="1:14" ht="38.1" customHeight="1" x14ac:dyDescent="0.2">
      <c r="A295" s="12">
        <f t="shared" si="86"/>
        <v>58</v>
      </c>
      <c r="B295" s="12" t="s">
        <v>856</v>
      </c>
      <c r="C295" s="20" t="s">
        <v>12</v>
      </c>
      <c r="D295" s="17" t="s">
        <v>6</v>
      </c>
      <c r="E295" s="38" t="s">
        <v>854</v>
      </c>
      <c r="F295" s="39" t="s">
        <v>855</v>
      </c>
      <c r="G295" s="22">
        <v>90</v>
      </c>
      <c r="H295" s="22">
        <v>189.76999999999998</v>
      </c>
      <c r="I295" s="30" t="s">
        <v>741</v>
      </c>
      <c r="J295" s="29">
        <v>58.21</v>
      </c>
      <c r="K295" s="28">
        <f t="shared" si="84"/>
        <v>64.677777777777777</v>
      </c>
      <c r="L295" s="37">
        <v>4</v>
      </c>
      <c r="M295" s="29">
        <f t="shared" si="85"/>
        <v>2.1085555555555553</v>
      </c>
      <c r="N295" s="19"/>
    </row>
    <row r="296" spans="1:14" ht="38.1" customHeight="1" x14ac:dyDescent="0.2">
      <c r="A296" s="12">
        <f t="shared" si="86"/>
        <v>59</v>
      </c>
      <c r="B296" s="12" t="s">
        <v>857</v>
      </c>
      <c r="C296" s="20" t="s">
        <v>12</v>
      </c>
      <c r="D296" s="17" t="s">
        <v>6</v>
      </c>
      <c r="E296" s="38" t="s">
        <v>854</v>
      </c>
      <c r="F296" s="39" t="s">
        <v>855</v>
      </c>
      <c r="G296" s="22">
        <v>90</v>
      </c>
      <c r="H296" s="22">
        <v>187.75</v>
      </c>
      <c r="I296" s="30" t="s">
        <v>743</v>
      </c>
      <c r="J296" s="29">
        <v>58.21</v>
      </c>
      <c r="K296" s="28">
        <f t="shared" si="84"/>
        <v>64.677777777777777</v>
      </c>
      <c r="L296" s="37">
        <v>4</v>
      </c>
      <c r="M296" s="29">
        <f t="shared" si="85"/>
        <v>2.0861111111111112</v>
      </c>
      <c r="N296" s="19"/>
    </row>
    <row r="297" spans="1:14" ht="38.1" customHeight="1" x14ac:dyDescent="0.2">
      <c r="A297" s="12">
        <f t="shared" si="86"/>
        <v>60</v>
      </c>
      <c r="B297" s="12" t="s">
        <v>858</v>
      </c>
      <c r="C297" s="20" t="s">
        <v>12</v>
      </c>
      <c r="D297" s="17" t="s">
        <v>6</v>
      </c>
      <c r="E297" s="38" t="s">
        <v>854</v>
      </c>
      <c r="F297" s="39" t="s">
        <v>855</v>
      </c>
      <c r="G297" s="22">
        <v>90</v>
      </c>
      <c r="H297" s="22">
        <v>179.15</v>
      </c>
      <c r="I297" s="30" t="s">
        <v>745</v>
      </c>
      <c r="J297" s="29">
        <v>58.21</v>
      </c>
      <c r="K297" s="28">
        <f t="shared" si="84"/>
        <v>64.677777777777777</v>
      </c>
      <c r="L297" s="37">
        <v>4</v>
      </c>
      <c r="M297" s="29">
        <f t="shared" si="85"/>
        <v>1.9905555555555556</v>
      </c>
      <c r="N297" s="19"/>
    </row>
    <row r="298" spans="1:14" ht="38.1" customHeight="1" x14ac:dyDescent="0.2">
      <c r="A298" s="12">
        <f t="shared" si="86"/>
        <v>61</v>
      </c>
      <c r="B298" s="12" t="s">
        <v>859</v>
      </c>
      <c r="C298" s="20" t="s">
        <v>12</v>
      </c>
      <c r="D298" s="17" t="s">
        <v>6</v>
      </c>
      <c r="E298" s="38" t="s">
        <v>860</v>
      </c>
      <c r="F298" s="39" t="s">
        <v>861</v>
      </c>
      <c r="G298" s="22">
        <v>90</v>
      </c>
      <c r="H298" s="22">
        <v>187.75</v>
      </c>
      <c r="I298" s="30" t="s">
        <v>777</v>
      </c>
      <c r="J298" s="29">
        <v>58.21</v>
      </c>
      <c r="K298" s="28">
        <f t="shared" si="84"/>
        <v>64.677777777777777</v>
      </c>
      <c r="L298" s="37">
        <v>4</v>
      </c>
      <c r="M298" s="29">
        <f t="shared" si="85"/>
        <v>2.0861111111111112</v>
      </c>
      <c r="N298" s="19"/>
    </row>
    <row r="299" spans="1:14" ht="38.1" customHeight="1" x14ac:dyDescent="0.2">
      <c r="A299" s="12">
        <f t="shared" si="86"/>
        <v>62</v>
      </c>
      <c r="B299" s="12" t="s">
        <v>862</v>
      </c>
      <c r="C299" s="20" t="s">
        <v>12</v>
      </c>
      <c r="D299" s="17" t="s">
        <v>6</v>
      </c>
      <c r="E299" s="21" t="s">
        <v>860</v>
      </c>
      <c r="F299" s="12" t="s">
        <v>861</v>
      </c>
      <c r="G299" s="22">
        <v>90</v>
      </c>
      <c r="H299" s="22">
        <v>179.15</v>
      </c>
      <c r="I299" s="30" t="s">
        <v>755</v>
      </c>
      <c r="J299" s="29">
        <v>58.21</v>
      </c>
      <c r="K299" s="28">
        <f t="shared" si="84"/>
        <v>64.677777777777777</v>
      </c>
      <c r="L299" s="37">
        <v>4</v>
      </c>
      <c r="M299" s="29">
        <f t="shared" si="85"/>
        <v>1.9905555555555556</v>
      </c>
      <c r="N299" s="19"/>
    </row>
    <row r="300" spans="1:14" ht="38.1" customHeight="1" x14ac:dyDescent="0.2">
      <c r="A300" s="12">
        <f t="shared" si="86"/>
        <v>63</v>
      </c>
      <c r="B300" s="12" t="s">
        <v>863</v>
      </c>
      <c r="C300" s="20" t="s">
        <v>12</v>
      </c>
      <c r="D300" s="17" t="s">
        <v>6</v>
      </c>
      <c r="E300" s="21" t="s">
        <v>860</v>
      </c>
      <c r="F300" s="12" t="s">
        <v>861</v>
      </c>
      <c r="G300" s="22">
        <v>90</v>
      </c>
      <c r="H300" s="22">
        <v>187.75</v>
      </c>
      <c r="I300" s="30" t="s">
        <v>759</v>
      </c>
      <c r="J300" s="29">
        <v>58.21</v>
      </c>
      <c r="K300" s="28">
        <f t="shared" si="84"/>
        <v>64.677777777777777</v>
      </c>
      <c r="L300" s="37">
        <v>4</v>
      </c>
      <c r="M300" s="29">
        <f t="shared" si="85"/>
        <v>2.0861111111111112</v>
      </c>
      <c r="N300" s="19"/>
    </row>
    <row r="301" spans="1:14" ht="38.1" customHeight="1" x14ac:dyDescent="0.2">
      <c r="A301" s="12">
        <f t="shared" si="86"/>
        <v>64</v>
      </c>
      <c r="B301" s="12" t="s">
        <v>864</v>
      </c>
      <c r="C301" s="20" t="s">
        <v>12</v>
      </c>
      <c r="D301" s="17" t="s">
        <v>6</v>
      </c>
      <c r="E301" s="21" t="s">
        <v>860</v>
      </c>
      <c r="F301" s="12" t="s">
        <v>861</v>
      </c>
      <c r="G301" s="22">
        <v>90</v>
      </c>
      <c r="H301" s="22">
        <v>189.76999999999998</v>
      </c>
      <c r="I301" s="30" t="s">
        <v>761</v>
      </c>
      <c r="J301" s="29">
        <v>58.21</v>
      </c>
      <c r="K301" s="28">
        <f t="shared" si="84"/>
        <v>64.677777777777777</v>
      </c>
      <c r="L301" s="37">
        <v>4</v>
      </c>
      <c r="M301" s="29">
        <f t="shared" si="85"/>
        <v>2.1085555555555553</v>
      </c>
      <c r="N301" s="19"/>
    </row>
    <row r="302" spans="1:14" ht="37.9" customHeight="1" x14ac:dyDescent="0.2">
      <c r="A302" s="12">
        <f t="shared" si="86"/>
        <v>65</v>
      </c>
      <c r="B302" s="12" t="s">
        <v>865</v>
      </c>
      <c r="C302" s="20" t="s">
        <v>12</v>
      </c>
      <c r="D302" s="17" t="s">
        <v>6</v>
      </c>
      <c r="E302" s="21" t="s">
        <v>860</v>
      </c>
      <c r="F302" s="12" t="s">
        <v>861</v>
      </c>
      <c r="G302" s="22">
        <v>135</v>
      </c>
      <c r="H302" s="22">
        <v>211.36</v>
      </c>
      <c r="I302" s="30" t="s">
        <v>763</v>
      </c>
      <c r="J302" s="29">
        <v>68.22</v>
      </c>
      <c r="K302" s="28">
        <f t="shared" ref="K302:K313" si="87">J302/G302*100</f>
        <v>50.533333333333331</v>
      </c>
      <c r="L302" s="37">
        <v>4</v>
      </c>
      <c r="M302" s="29">
        <f t="shared" ref="M302:M313" si="88">H302/G302</f>
        <v>1.5656296296296297</v>
      </c>
      <c r="N302" s="19"/>
    </row>
    <row r="303" spans="1:14" ht="37.9" customHeight="1" x14ac:dyDescent="0.2">
      <c r="A303" s="12">
        <f t="shared" si="86"/>
        <v>66</v>
      </c>
      <c r="B303" s="12" t="s">
        <v>866</v>
      </c>
      <c r="C303" s="20" t="s">
        <v>12</v>
      </c>
      <c r="D303" s="17" t="s">
        <v>6</v>
      </c>
      <c r="E303" s="21" t="s">
        <v>867</v>
      </c>
      <c r="F303" s="12" t="s">
        <v>868</v>
      </c>
      <c r="G303" s="22">
        <v>135</v>
      </c>
      <c r="H303" s="22">
        <v>211.36</v>
      </c>
      <c r="I303" s="30" t="s">
        <v>739</v>
      </c>
      <c r="J303" s="29">
        <v>68.22</v>
      </c>
      <c r="K303" s="28">
        <f t="shared" si="87"/>
        <v>50.533333333333331</v>
      </c>
      <c r="L303" s="37">
        <v>4</v>
      </c>
      <c r="M303" s="29">
        <f t="shared" si="88"/>
        <v>1.5656296296296297</v>
      </c>
      <c r="N303" s="19"/>
    </row>
    <row r="304" spans="1:14" ht="37.9" customHeight="1" x14ac:dyDescent="0.2">
      <c r="A304" s="12">
        <f t="shared" ref="A304:A313" si="89">A303+1</f>
        <v>67</v>
      </c>
      <c r="B304" s="12" t="s">
        <v>869</v>
      </c>
      <c r="C304" s="20" t="s">
        <v>12</v>
      </c>
      <c r="D304" s="17" t="s">
        <v>6</v>
      </c>
      <c r="E304" s="21" t="s">
        <v>867</v>
      </c>
      <c r="F304" s="12" t="s">
        <v>868</v>
      </c>
      <c r="G304" s="22">
        <v>90</v>
      </c>
      <c r="H304" s="22">
        <v>189.76999999999998</v>
      </c>
      <c r="I304" s="30" t="s">
        <v>741</v>
      </c>
      <c r="J304" s="29">
        <v>58.21</v>
      </c>
      <c r="K304" s="28">
        <f t="shared" si="87"/>
        <v>64.677777777777777</v>
      </c>
      <c r="L304" s="37">
        <v>4</v>
      </c>
      <c r="M304" s="29">
        <f t="shared" si="88"/>
        <v>2.1085555555555553</v>
      </c>
      <c r="N304" s="19"/>
    </row>
    <row r="305" spans="1:14" ht="37.9" customHeight="1" x14ac:dyDescent="0.2">
      <c r="A305" s="12">
        <f t="shared" si="89"/>
        <v>68</v>
      </c>
      <c r="B305" s="12" t="s">
        <v>870</v>
      </c>
      <c r="C305" s="20" t="s">
        <v>12</v>
      </c>
      <c r="D305" s="17" t="s">
        <v>6</v>
      </c>
      <c r="E305" s="21" t="s">
        <v>867</v>
      </c>
      <c r="F305" s="12" t="s">
        <v>868</v>
      </c>
      <c r="G305" s="22">
        <v>90</v>
      </c>
      <c r="H305" s="22">
        <v>187.75</v>
      </c>
      <c r="I305" s="30" t="s">
        <v>743</v>
      </c>
      <c r="J305" s="29">
        <v>58.21</v>
      </c>
      <c r="K305" s="28">
        <f t="shared" si="87"/>
        <v>64.677777777777777</v>
      </c>
      <c r="L305" s="37">
        <v>4</v>
      </c>
      <c r="M305" s="29">
        <f t="shared" si="88"/>
        <v>2.0861111111111112</v>
      </c>
      <c r="N305" s="19"/>
    </row>
    <row r="306" spans="1:14" ht="37.9" customHeight="1" x14ac:dyDescent="0.2">
      <c r="A306" s="12">
        <f t="shared" si="89"/>
        <v>69</v>
      </c>
      <c r="B306" s="12" t="s">
        <v>871</v>
      </c>
      <c r="C306" s="20" t="s">
        <v>12</v>
      </c>
      <c r="D306" s="17" t="s">
        <v>6</v>
      </c>
      <c r="E306" s="21" t="s">
        <v>867</v>
      </c>
      <c r="F306" s="12" t="s">
        <v>868</v>
      </c>
      <c r="G306" s="22">
        <v>90</v>
      </c>
      <c r="H306" s="22">
        <v>179.15</v>
      </c>
      <c r="I306" s="30" t="s">
        <v>745</v>
      </c>
      <c r="J306" s="29">
        <v>58.21</v>
      </c>
      <c r="K306" s="28">
        <f t="shared" si="87"/>
        <v>64.677777777777777</v>
      </c>
      <c r="L306" s="37">
        <v>4</v>
      </c>
      <c r="M306" s="29">
        <f t="shared" si="88"/>
        <v>1.9905555555555556</v>
      </c>
      <c r="N306" s="19"/>
    </row>
    <row r="307" spans="1:14" ht="38.1" customHeight="1" x14ac:dyDescent="0.2">
      <c r="A307" s="12">
        <f t="shared" si="89"/>
        <v>70</v>
      </c>
      <c r="B307" s="12" t="s">
        <v>872</v>
      </c>
      <c r="C307" s="20" t="s">
        <v>12</v>
      </c>
      <c r="D307" s="17" t="s">
        <v>6</v>
      </c>
      <c r="E307" s="21" t="s">
        <v>867</v>
      </c>
      <c r="F307" s="12" t="s">
        <v>868</v>
      </c>
      <c r="G307" s="22">
        <v>90</v>
      </c>
      <c r="H307" s="22">
        <v>187.75</v>
      </c>
      <c r="I307" s="30" t="s">
        <v>747</v>
      </c>
      <c r="J307" s="29">
        <v>58.21</v>
      </c>
      <c r="K307" s="28">
        <f t="shared" si="87"/>
        <v>64.677777777777777</v>
      </c>
      <c r="L307" s="37">
        <v>4</v>
      </c>
      <c r="M307" s="29">
        <f t="shared" si="88"/>
        <v>2.0861111111111112</v>
      </c>
      <c r="N307" s="19"/>
    </row>
    <row r="308" spans="1:14" ht="38.1" customHeight="1" x14ac:dyDescent="0.2">
      <c r="A308" s="12">
        <f t="shared" si="89"/>
        <v>71</v>
      </c>
      <c r="B308" s="12" t="s">
        <v>873</v>
      </c>
      <c r="C308" s="20" t="s">
        <v>12</v>
      </c>
      <c r="D308" s="17" t="s">
        <v>6</v>
      </c>
      <c r="E308" s="21" t="s">
        <v>867</v>
      </c>
      <c r="F308" s="12" t="s">
        <v>868</v>
      </c>
      <c r="G308" s="22">
        <v>90</v>
      </c>
      <c r="H308" s="22">
        <v>187.75</v>
      </c>
      <c r="I308" s="30" t="s">
        <v>749</v>
      </c>
      <c r="J308" s="29">
        <v>58.21</v>
      </c>
      <c r="K308" s="28">
        <f t="shared" si="87"/>
        <v>64.677777777777777</v>
      </c>
      <c r="L308" s="37">
        <v>4</v>
      </c>
      <c r="M308" s="29">
        <f t="shared" si="88"/>
        <v>2.0861111111111112</v>
      </c>
      <c r="N308" s="19"/>
    </row>
    <row r="309" spans="1:14" ht="37.9" customHeight="1" x14ac:dyDescent="0.2">
      <c r="A309" s="12">
        <f t="shared" si="89"/>
        <v>72</v>
      </c>
      <c r="B309" s="12" t="s">
        <v>874</v>
      </c>
      <c r="C309" s="20" t="s">
        <v>12</v>
      </c>
      <c r="D309" s="17" t="s">
        <v>6</v>
      </c>
      <c r="E309" s="21" t="s">
        <v>867</v>
      </c>
      <c r="F309" s="12" t="s">
        <v>868</v>
      </c>
      <c r="G309" s="22">
        <v>90</v>
      </c>
      <c r="H309" s="22">
        <v>187.75</v>
      </c>
      <c r="I309" s="30" t="s">
        <v>751</v>
      </c>
      <c r="J309" s="29">
        <v>58.21</v>
      </c>
      <c r="K309" s="28">
        <f t="shared" si="87"/>
        <v>64.677777777777777</v>
      </c>
      <c r="L309" s="37">
        <v>4</v>
      </c>
      <c r="M309" s="29">
        <f t="shared" si="88"/>
        <v>2.0861111111111112</v>
      </c>
      <c r="N309" s="19"/>
    </row>
    <row r="310" spans="1:14" ht="37.9" customHeight="1" x14ac:dyDescent="0.2">
      <c r="A310" s="12">
        <f t="shared" si="89"/>
        <v>73</v>
      </c>
      <c r="B310" s="12" t="s">
        <v>875</v>
      </c>
      <c r="C310" s="20" t="s">
        <v>12</v>
      </c>
      <c r="D310" s="17" t="s">
        <v>6</v>
      </c>
      <c r="E310" s="21" t="s">
        <v>867</v>
      </c>
      <c r="F310" s="12" t="s">
        <v>868</v>
      </c>
      <c r="G310" s="22">
        <v>90</v>
      </c>
      <c r="H310" s="22">
        <v>179.15</v>
      </c>
      <c r="I310" s="30" t="s">
        <v>755</v>
      </c>
      <c r="J310" s="29">
        <v>58.21</v>
      </c>
      <c r="K310" s="28">
        <f t="shared" si="87"/>
        <v>64.677777777777777</v>
      </c>
      <c r="L310" s="37">
        <v>4</v>
      </c>
      <c r="M310" s="29">
        <f t="shared" si="88"/>
        <v>1.9905555555555556</v>
      </c>
      <c r="N310" s="19"/>
    </row>
    <row r="311" spans="1:14" ht="37.9" customHeight="1" x14ac:dyDescent="0.2">
      <c r="A311" s="12">
        <f t="shared" si="89"/>
        <v>74</v>
      </c>
      <c r="B311" s="12" t="s">
        <v>876</v>
      </c>
      <c r="C311" s="20" t="s">
        <v>12</v>
      </c>
      <c r="D311" s="17" t="s">
        <v>6</v>
      </c>
      <c r="E311" s="21" t="s">
        <v>867</v>
      </c>
      <c r="F311" s="12" t="s">
        <v>868</v>
      </c>
      <c r="G311" s="22">
        <v>90</v>
      </c>
      <c r="H311" s="22">
        <v>187.75</v>
      </c>
      <c r="I311" s="30" t="s">
        <v>759</v>
      </c>
      <c r="J311" s="29">
        <v>58.21</v>
      </c>
      <c r="K311" s="28">
        <f t="shared" si="87"/>
        <v>64.677777777777777</v>
      </c>
      <c r="L311" s="37">
        <v>4</v>
      </c>
      <c r="M311" s="29">
        <f t="shared" si="88"/>
        <v>2.0861111111111112</v>
      </c>
      <c r="N311" s="19"/>
    </row>
    <row r="312" spans="1:14" ht="37.9" customHeight="1" x14ac:dyDescent="0.2">
      <c r="A312" s="12">
        <f t="shared" si="89"/>
        <v>75</v>
      </c>
      <c r="B312" s="12" t="s">
        <v>877</v>
      </c>
      <c r="C312" s="20" t="s">
        <v>12</v>
      </c>
      <c r="D312" s="17" t="s">
        <v>6</v>
      </c>
      <c r="E312" s="21" t="s">
        <v>867</v>
      </c>
      <c r="F312" s="12" t="s">
        <v>868</v>
      </c>
      <c r="G312" s="22">
        <v>90</v>
      </c>
      <c r="H312" s="22">
        <v>189.76999999999998</v>
      </c>
      <c r="I312" s="30" t="s">
        <v>761</v>
      </c>
      <c r="J312" s="29">
        <v>58.21</v>
      </c>
      <c r="K312" s="28">
        <f t="shared" si="87"/>
        <v>64.677777777777777</v>
      </c>
      <c r="L312" s="37">
        <v>4</v>
      </c>
      <c r="M312" s="29">
        <f t="shared" si="88"/>
        <v>2.1085555555555553</v>
      </c>
      <c r="N312" s="19"/>
    </row>
    <row r="313" spans="1:14" ht="37.9" customHeight="1" x14ac:dyDescent="0.2">
      <c r="A313" s="12">
        <f t="shared" si="89"/>
        <v>76</v>
      </c>
      <c r="B313" s="12" t="s">
        <v>878</v>
      </c>
      <c r="C313" s="20" t="s">
        <v>12</v>
      </c>
      <c r="D313" s="17" t="s">
        <v>6</v>
      </c>
      <c r="E313" s="21" t="s">
        <v>867</v>
      </c>
      <c r="F313" s="12" t="s">
        <v>868</v>
      </c>
      <c r="G313" s="22">
        <v>135</v>
      </c>
      <c r="H313" s="22">
        <v>211.36</v>
      </c>
      <c r="I313" s="30" t="s">
        <v>763</v>
      </c>
      <c r="J313" s="29">
        <v>68.22</v>
      </c>
      <c r="K313" s="28">
        <f t="shared" si="87"/>
        <v>50.533333333333331</v>
      </c>
      <c r="L313" s="37">
        <v>4</v>
      </c>
      <c r="M313" s="29">
        <f t="shared" si="88"/>
        <v>1.5656296296296297</v>
      </c>
      <c r="N313" s="19"/>
    </row>
    <row r="314" spans="1:14" ht="38.1" customHeight="1" x14ac:dyDescent="0.2">
      <c r="A314" s="14" t="s">
        <v>879</v>
      </c>
      <c r="B314" s="14">
        <f>COUNT(A315:A331)</f>
        <v>17</v>
      </c>
      <c r="C314" s="15"/>
      <c r="D314" s="14"/>
      <c r="E314" s="14"/>
      <c r="F314" s="14"/>
      <c r="G314" s="16">
        <f>SUBTOTAL(9,G315:G331)</f>
        <v>1755</v>
      </c>
      <c r="H314" s="16">
        <f>SUBTOTAL(9,H315:H331)</f>
        <v>3184.18</v>
      </c>
      <c r="I314" s="16"/>
      <c r="J314" s="27"/>
      <c r="K314" s="27"/>
      <c r="L314" s="35"/>
      <c r="M314" s="27"/>
      <c r="N314" s="14"/>
    </row>
    <row r="315" spans="1:14" ht="38.1" customHeight="1" x14ac:dyDescent="0.2">
      <c r="A315" s="12">
        <v>1</v>
      </c>
      <c r="B315" s="12" t="s">
        <v>880</v>
      </c>
      <c r="C315" s="20" t="s">
        <v>12</v>
      </c>
      <c r="D315" s="17" t="s">
        <v>6</v>
      </c>
      <c r="E315" s="21" t="s">
        <v>881</v>
      </c>
      <c r="F315" s="12" t="s">
        <v>882</v>
      </c>
      <c r="G315" s="22">
        <v>135</v>
      </c>
      <c r="H315" s="22">
        <v>218.82999999999998</v>
      </c>
      <c r="I315" s="31" t="s">
        <v>883</v>
      </c>
      <c r="J315" s="29">
        <v>69.3</v>
      </c>
      <c r="K315" s="28">
        <f t="shared" ref="K315:K331" si="90">J315/G315*100</f>
        <v>51.333333333333329</v>
      </c>
      <c r="L315" s="37">
        <v>4</v>
      </c>
      <c r="M315" s="29">
        <f t="shared" ref="M315:M331" si="91">H315/G315</f>
        <v>1.6209629629629629</v>
      </c>
      <c r="N315" s="19"/>
    </row>
    <row r="316" spans="1:14" ht="38.1" customHeight="1" x14ac:dyDescent="0.2">
      <c r="A316" s="12">
        <f>A315+1</f>
        <v>2</v>
      </c>
      <c r="B316" s="12" t="s">
        <v>884</v>
      </c>
      <c r="C316" s="20" t="s">
        <v>12</v>
      </c>
      <c r="D316" s="17" t="s">
        <v>6</v>
      </c>
      <c r="E316" s="21" t="s">
        <v>881</v>
      </c>
      <c r="F316" s="12" t="s">
        <v>882</v>
      </c>
      <c r="G316" s="22">
        <v>90</v>
      </c>
      <c r="H316" s="22">
        <v>173.43</v>
      </c>
      <c r="I316" s="31" t="s">
        <v>802</v>
      </c>
      <c r="J316" s="29">
        <v>58.12</v>
      </c>
      <c r="K316" s="28">
        <f t="shared" si="90"/>
        <v>64.577777777777783</v>
      </c>
      <c r="L316" s="37">
        <v>4</v>
      </c>
      <c r="M316" s="29">
        <f t="shared" si="91"/>
        <v>1.927</v>
      </c>
      <c r="N316" s="19"/>
    </row>
    <row r="317" spans="1:14" ht="38.1" customHeight="1" x14ac:dyDescent="0.2">
      <c r="A317" s="12">
        <f t="shared" ref="A317:A331" si="92">A316+1</f>
        <v>3</v>
      </c>
      <c r="B317" s="12" t="s">
        <v>885</v>
      </c>
      <c r="C317" s="20" t="s">
        <v>12</v>
      </c>
      <c r="D317" s="17" t="s">
        <v>6</v>
      </c>
      <c r="E317" s="21" t="s">
        <v>881</v>
      </c>
      <c r="F317" s="12" t="s">
        <v>882</v>
      </c>
      <c r="G317" s="22">
        <v>90</v>
      </c>
      <c r="H317" s="22">
        <v>173.43</v>
      </c>
      <c r="I317" s="31" t="s">
        <v>800</v>
      </c>
      <c r="J317" s="29">
        <v>58.12</v>
      </c>
      <c r="K317" s="28">
        <f t="shared" si="90"/>
        <v>64.577777777777783</v>
      </c>
      <c r="L317" s="37">
        <v>4</v>
      </c>
      <c r="M317" s="29">
        <f t="shared" si="91"/>
        <v>1.927</v>
      </c>
      <c r="N317" s="19"/>
    </row>
    <row r="318" spans="1:14" ht="38.1" customHeight="1" x14ac:dyDescent="0.2">
      <c r="A318" s="12">
        <f t="shared" si="92"/>
        <v>4</v>
      </c>
      <c r="B318" s="12" t="s">
        <v>886</v>
      </c>
      <c r="C318" s="20" t="s">
        <v>12</v>
      </c>
      <c r="D318" s="17" t="s">
        <v>6</v>
      </c>
      <c r="E318" s="21" t="s">
        <v>881</v>
      </c>
      <c r="F318" s="12" t="s">
        <v>882</v>
      </c>
      <c r="G318" s="22">
        <v>90</v>
      </c>
      <c r="H318" s="22">
        <v>173.43</v>
      </c>
      <c r="I318" s="31" t="s">
        <v>798</v>
      </c>
      <c r="J318" s="29">
        <v>58.12</v>
      </c>
      <c r="K318" s="28">
        <f t="shared" si="90"/>
        <v>64.577777777777783</v>
      </c>
      <c r="L318" s="37">
        <v>4</v>
      </c>
      <c r="M318" s="29">
        <f t="shared" si="91"/>
        <v>1.927</v>
      </c>
      <c r="N318" s="19"/>
    </row>
    <row r="319" spans="1:14" ht="38.1" customHeight="1" x14ac:dyDescent="0.2">
      <c r="A319" s="12">
        <f t="shared" si="92"/>
        <v>5</v>
      </c>
      <c r="B319" s="12" t="s">
        <v>887</v>
      </c>
      <c r="C319" s="20" t="s">
        <v>12</v>
      </c>
      <c r="D319" s="17" t="s">
        <v>6</v>
      </c>
      <c r="E319" s="21" t="s">
        <v>881</v>
      </c>
      <c r="F319" s="12" t="s">
        <v>882</v>
      </c>
      <c r="G319" s="22">
        <v>90</v>
      </c>
      <c r="H319" s="22">
        <v>173.43</v>
      </c>
      <c r="I319" s="31" t="s">
        <v>888</v>
      </c>
      <c r="J319" s="29">
        <v>58.12</v>
      </c>
      <c r="K319" s="28">
        <f t="shared" si="90"/>
        <v>64.577777777777783</v>
      </c>
      <c r="L319" s="37">
        <v>4</v>
      </c>
      <c r="M319" s="29">
        <f t="shared" si="91"/>
        <v>1.927</v>
      </c>
      <c r="N319" s="19"/>
    </row>
    <row r="320" spans="1:14" ht="38.1" customHeight="1" x14ac:dyDescent="0.2">
      <c r="A320" s="12">
        <f t="shared" si="92"/>
        <v>6</v>
      </c>
      <c r="B320" s="12" t="s">
        <v>889</v>
      </c>
      <c r="C320" s="20" t="s">
        <v>12</v>
      </c>
      <c r="D320" s="17" t="s">
        <v>6</v>
      </c>
      <c r="E320" s="21" t="s">
        <v>881</v>
      </c>
      <c r="F320" s="12" t="s">
        <v>882</v>
      </c>
      <c r="G320" s="22">
        <v>135</v>
      </c>
      <c r="H320" s="22">
        <v>218.82999999999998</v>
      </c>
      <c r="I320" s="31" t="s">
        <v>811</v>
      </c>
      <c r="J320" s="29">
        <v>69.3</v>
      </c>
      <c r="K320" s="28">
        <f t="shared" si="90"/>
        <v>51.333333333333329</v>
      </c>
      <c r="L320" s="37">
        <v>4</v>
      </c>
      <c r="M320" s="29">
        <f t="shared" si="91"/>
        <v>1.6209629629629629</v>
      </c>
      <c r="N320" s="19"/>
    </row>
    <row r="321" spans="1:14" ht="38.1" customHeight="1" x14ac:dyDescent="0.2">
      <c r="A321" s="12">
        <f t="shared" si="92"/>
        <v>7</v>
      </c>
      <c r="B321" s="12" t="s">
        <v>890</v>
      </c>
      <c r="C321" s="20" t="s">
        <v>12</v>
      </c>
      <c r="D321" s="17" t="s">
        <v>6</v>
      </c>
      <c r="E321" s="21" t="s">
        <v>891</v>
      </c>
      <c r="F321" s="12" t="s">
        <v>892</v>
      </c>
      <c r="G321" s="22">
        <v>135</v>
      </c>
      <c r="H321" s="22">
        <v>218.82999999999998</v>
      </c>
      <c r="I321" s="31" t="s">
        <v>794</v>
      </c>
      <c r="J321" s="29">
        <v>69.3</v>
      </c>
      <c r="K321" s="28">
        <f t="shared" si="90"/>
        <v>51.333333333333329</v>
      </c>
      <c r="L321" s="37">
        <v>4</v>
      </c>
      <c r="M321" s="29">
        <f t="shared" si="91"/>
        <v>1.6209629629629629</v>
      </c>
      <c r="N321" s="19"/>
    </row>
    <row r="322" spans="1:14" ht="38.1" customHeight="1" x14ac:dyDescent="0.2">
      <c r="A322" s="12">
        <f t="shared" si="92"/>
        <v>8</v>
      </c>
      <c r="B322" s="12" t="s">
        <v>893</v>
      </c>
      <c r="C322" s="20" t="s">
        <v>12</v>
      </c>
      <c r="D322" s="17" t="s">
        <v>6</v>
      </c>
      <c r="E322" s="21" t="s">
        <v>891</v>
      </c>
      <c r="F322" s="12" t="s">
        <v>892</v>
      </c>
      <c r="G322" s="22">
        <v>90</v>
      </c>
      <c r="H322" s="22">
        <v>173.43</v>
      </c>
      <c r="I322" s="31" t="s">
        <v>796</v>
      </c>
      <c r="J322" s="29">
        <v>58.12</v>
      </c>
      <c r="K322" s="28">
        <f t="shared" si="90"/>
        <v>64.577777777777783</v>
      </c>
      <c r="L322" s="37">
        <v>4</v>
      </c>
      <c r="M322" s="29">
        <f t="shared" si="91"/>
        <v>1.927</v>
      </c>
      <c r="N322" s="19"/>
    </row>
    <row r="323" spans="1:14" ht="38.1" customHeight="1" x14ac:dyDescent="0.2">
      <c r="A323" s="12">
        <f t="shared" si="92"/>
        <v>9</v>
      </c>
      <c r="B323" s="12" t="s">
        <v>894</v>
      </c>
      <c r="C323" s="20" t="s">
        <v>12</v>
      </c>
      <c r="D323" s="17" t="s">
        <v>6</v>
      </c>
      <c r="E323" s="38" t="s">
        <v>895</v>
      </c>
      <c r="F323" s="39" t="s">
        <v>896</v>
      </c>
      <c r="G323" s="22">
        <v>90</v>
      </c>
      <c r="H323" s="22">
        <v>173.43</v>
      </c>
      <c r="I323" s="31" t="s">
        <v>802</v>
      </c>
      <c r="J323" s="29">
        <v>58.12</v>
      </c>
      <c r="K323" s="28">
        <f t="shared" si="90"/>
        <v>64.577777777777783</v>
      </c>
      <c r="L323" s="37">
        <v>4</v>
      </c>
      <c r="M323" s="29">
        <f t="shared" si="91"/>
        <v>1.927</v>
      </c>
      <c r="N323" s="19"/>
    </row>
    <row r="324" spans="1:14" ht="38.1" customHeight="1" x14ac:dyDescent="0.2">
      <c r="A324" s="12">
        <f t="shared" si="92"/>
        <v>10</v>
      </c>
      <c r="B324" s="12" t="s">
        <v>897</v>
      </c>
      <c r="C324" s="20" t="s">
        <v>12</v>
      </c>
      <c r="D324" s="17" t="s">
        <v>6</v>
      </c>
      <c r="E324" s="38" t="s">
        <v>898</v>
      </c>
      <c r="F324" s="39" t="s">
        <v>899</v>
      </c>
      <c r="G324" s="22">
        <v>90</v>
      </c>
      <c r="H324" s="22">
        <v>173.43</v>
      </c>
      <c r="I324" s="31" t="s">
        <v>800</v>
      </c>
      <c r="J324" s="29">
        <v>58.12</v>
      </c>
      <c r="K324" s="28">
        <f t="shared" si="90"/>
        <v>64.577777777777783</v>
      </c>
      <c r="L324" s="37">
        <v>4</v>
      </c>
      <c r="M324" s="29">
        <f t="shared" si="91"/>
        <v>1.927</v>
      </c>
      <c r="N324" s="19"/>
    </row>
    <row r="325" spans="1:14" ht="38.1" customHeight="1" x14ac:dyDescent="0.2">
      <c r="A325" s="12">
        <f t="shared" si="92"/>
        <v>11</v>
      </c>
      <c r="B325" s="12" t="s">
        <v>900</v>
      </c>
      <c r="C325" s="20" t="s">
        <v>12</v>
      </c>
      <c r="D325" s="17" t="s">
        <v>6</v>
      </c>
      <c r="E325" s="38" t="s">
        <v>895</v>
      </c>
      <c r="F325" s="39" t="s">
        <v>896</v>
      </c>
      <c r="G325" s="22">
        <v>90</v>
      </c>
      <c r="H325" s="22">
        <v>173.43</v>
      </c>
      <c r="I325" s="31" t="s">
        <v>798</v>
      </c>
      <c r="J325" s="29">
        <v>58.12</v>
      </c>
      <c r="K325" s="28">
        <f t="shared" si="90"/>
        <v>64.577777777777783</v>
      </c>
      <c r="L325" s="37">
        <v>4</v>
      </c>
      <c r="M325" s="29">
        <f t="shared" si="91"/>
        <v>1.927</v>
      </c>
      <c r="N325" s="19"/>
    </row>
    <row r="326" spans="1:14" ht="38.1" customHeight="1" x14ac:dyDescent="0.2">
      <c r="A326" s="12">
        <f t="shared" si="92"/>
        <v>12</v>
      </c>
      <c r="B326" s="12" t="s">
        <v>901</v>
      </c>
      <c r="C326" s="20" t="s">
        <v>12</v>
      </c>
      <c r="D326" s="17" t="s">
        <v>6</v>
      </c>
      <c r="E326" s="21" t="s">
        <v>891</v>
      </c>
      <c r="F326" s="12" t="s">
        <v>892</v>
      </c>
      <c r="G326" s="22">
        <v>90</v>
      </c>
      <c r="H326" s="22">
        <v>173.43</v>
      </c>
      <c r="I326" s="31" t="s">
        <v>800</v>
      </c>
      <c r="J326" s="29">
        <v>58.12</v>
      </c>
      <c r="K326" s="28">
        <f t="shared" si="90"/>
        <v>64.577777777777783</v>
      </c>
      <c r="L326" s="37">
        <v>4</v>
      </c>
      <c r="M326" s="29">
        <f t="shared" si="91"/>
        <v>1.927</v>
      </c>
      <c r="N326" s="19"/>
    </row>
    <row r="327" spans="1:14" ht="38.1" customHeight="1" x14ac:dyDescent="0.2">
      <c r="A327" s="12">
        <f t="shared" si="92"/>
        <v>13</v>
      </c>
      <c r="B327" s="12" t="s">
        <v>902</v>
      </c>
      <c r="C327" s="20" t="s">
        <v>12</v>
      </c>
      <c r="D327" s="17" t="s">
        <v>6</v>
      </c>
      <c r="E327" s="21" t="s">
        <v>891</v>
      </c>
      <c r="F327" s="12" t="s">
        <v>892</v>
      </c>
      <c r="G327" s="22">
        <v>90</v>
      </c>
      <c r="H327" s="22">
        <v>173.43</v>
      </c>
      <c r="I327" s="31" t="s">
        <v>798</v>
      </c>
      <c r="J327" s="29">
        <v>58.12</v>
      </c>
      <c r="K327" s="28">
        <f t="shared" si="90"/>
        <v>64.577777777777783</v>
      </c>
      <c r="L327" s="37">
        <v>4</v>
      </c>
      <c r="M327" s="29">
        <f t="shared" si="91"/>
        <v>1.927</v>
      </c>
      <c r="N327" s="19"/>
    </row>
    <row r="328" spans="1:14" ht="38.1" customHeight="1" x14ac:dyDescent="0.2">
      <c r="A328" s="12">
        <f t="shared" si="92"/>
        <v>14</v>
      </c>
      <c r="B328" s="12" t="s">
        <v>903</v>
      </c>
      <c r="C328" s="20" t="s">
        <v>12</v>
      </c>
      <c r="D328" s="17" t="s">
        <v>6</v>
      </c>
      <c r="E328" s="21" t="s">
        <v>891</v>
      </c>
      <c r="F328" s="12" t="s">
        <v>892</v>
      </c>
      <c r="G328" s="22">
        <v>90</v>
      </c>
      <c r="H328" s="22">
        <v>173.43</v>
      </c>
      <c r="I328" s="31" t="s">
        <v>888</v>
      </c>
      <c r="J328" s="29">
        <v>58.12</v>
      </c>
      <c r="K328" s="28">
        <f t="shared" si="90"/>
        <v>64.577777777777783</v>
      </c>
      <c r="L328" s="37">
        <v>4</v>
      </c>
      <c r="M328" s="29">
        <f t="shared" si="91"/>
        <v>1.927</v>
      </c>
      <c r="N328" s="19"/>
    </row>
    <row r="329" spans="1:14" ht="38.1" customHeight="1" x14ac:dyDescent="0.2">
      <c r="A329" s="12">
        <f t="shared" si="92"/>
        <v>15</v>
      </c>
      <c r="B329" s="12" t="s">
        <v>904</v>
      </c>
      <c r="C329" s="20" t="s">
        <v>12</v>
      </c>
      <c r="D329" s="17" t="s">
        <v>6</v>
      </c>
      <c r="E329" s="38" t="s">
        <v>905</v>
      </c>
      <c r="F329" s="39" t="s">
        <v>906</v>
      </c>
      <c r="G329" s="22">
        <v>135</v>
      </c>
      <c r="H329" s="22">
        <v>218.82999999999998</v>
      </c>
      <c r="I329" s="31" t="s">
        <v>811</v>
      </c>
      <c r="J329" s="29">
        <v>69.3</v>
      </c>
      <c r="K329" s="28">
        <f t="shared" si="90"/>
        <v>51.333333333333329</v>
      </c>
      <c r="L329" s="37">
        <v>4</v>
      </c>
      <c r="M329" s="29">
        <f t="shared" si="91"/>
        <v>1.6209629629629629</v>
      </c>
      <c r="N329" s="19"/>
    </row>
    <row r="330" spans="1:14" ht="38.1" customHeight="1" x14ac:dyDescent="0.2">
      <c r="A330" s="12">
        <f t="shared" si="92"/>
        <v>16</v>
      </c>
      <c r="B330" s="12" t="s">
        <v>907</v>
      </c>
      <c r="C330" s="20" t="s">
        <v>12</v>
      </c>
      <c r="D330" s="17" t="s">
        <v>6</v>
      </c>
      <c r="E330" s="21" t="s">
        <v>908</v>
      </c>
      <c r="F330" s="12" t="s">
        <v>909</v>
      </c>
      <c r="G330" s="22">
        <v>90</v>
      </c>
      <c r="H330" s="22">
        <v>189.76999999999998</v>
      </c>
      <c r="I330" s="31" t="s">
        <v>761</v>
      </c>
      <c r="J330" s="29">
        <v>58.21</v>
      </c>
      <c r="K330" s="28">
        <f t="shared" si="90"/>
        <v>64.677777777777777</v>
      </c>
      <c r="L330" s="37">
        <v>4</v>
      </c>
      <c r="M330" s="29">
        <f t="shared" si="91"/>
        <v>2.1085555555555553</v>
      </c>
      <c r="N330" s="19"/>
    </row>
    <row r="331" spans="1:14" ht="38.1" customHeight="1" x14ac:dyDescent="0.2">
      <c r="A331" s="12">
        <f t="shared" si="92"/>
        <v>17</v>
      </c>
      <c r="B331" s="12" t="s">
        <v>910</v>
      </c>
      <c r="C331" s="20" t="s">
        <v>12</v>
      </c>
      <c r="D331" s="17" t="s">
        <v>6</v>
      </c>
      <c r="E331" s="21" t="s">
        <v>908</v>
      </c>
      <c r="F331" s="12" t="s">
        <v>909</v>
      </c>
      <c r="G331" s="22">
        <v>135</v>
      </c>
      <c r="H331" s="22">
        <v>211.36</v>
      </c>
      <c r="I331" s="31" t="s">
        <v>763</v>
      </c>
      <c r="J331" s="29">
        <v>68.22</v>
      </c>
      <c r="K331" s="28">
        <f t="shared" si="90"/>
        <v>50.533333333333331</v>
      </c>
      <c r="L331" s="37">
        <v>4</v>
      </c>
      <c r="M331" s="29">
        <f t="shared" si="91"/>
        <v>1.5656296296296297</v>
      </c>
      <c r="N331" s="19"/>
    </row>
    <row r="332" spans="1:14" ht="38.1" customHeight="1" x14ac:dyDescent="0.2">
      <c r="A332" s="14" t="s">
        <v>911</v>
      </c>
      <c r="B332" s="14">
        <f>COUNT((A333:A354))</f>
        <v>22</v>
      </c>
      <c r="C332" s="15"/>
      <c r="D332" s="14"/>
      <c r="E332" s="14"/>
      <c r="F332" s="14"/>
      <c r="G332" s="16">
        <f>SUBTOTAL(9,G333:G354)</f>
        <v>2160</v>
      </c>
      <c r="H332" s="16">
        <f>SUBTOTAL(9,H333:H354)</f>
        <v>4162.8600000000006</v>
      </c>
      <c r="I332" s="16"/>
      <c r="J332" s="27"/>
      <c r="K332" s="27"/>
      <c r="L332" s="35"/>
      <c r="M332" s="27"/>
      <c r="N332" s="14"/>
    </row>
    <row r="333" spans="1:14" ht="38.1" customHeight="1" x14ac:dyDescent="0.2">
      <c r="A333" s="12">
        <v>1</v>
      </c>
      <c r="B333" s="12" t="s">
        <v>912</v>
      </c>
      <c r="C333" s="20" t="s">
        <v>12</v>
      </c>
      <c r="D333" s="17" t="s">
        <v>6</v>
      </c>
      <c r="E333" s="21" t="s">
        <v>913</v>
      </c>
      <c r="F333" s="12" t="s">
        <v>914</v>
      </c>
      <c r="G333" s="22">
        <v>135</v>
      </c>
      <c r="H333" s="22">
        <v>218.82999999999998</v>
      </c>
      <c r="I333" s="31" t="s">
        <v>794</v>
      </c>
      <c r="J333" s="29">
        <v>69.3</v>
      </c>
      <c r="K333" s="28">
        <f t="shared" ref="K333:K354" si="93">J333/G333*100</f>
        <v>51.333333333333329</v>
      </c>
      <c r="L333" s="37">
        <v>4</v>
      </c>
      <c r="M333" s="29">
        <f t="shared" ref="M333:M354" si="94">H333/G333</f>
        <v>1.6209629629629629</v>
      </c>
      <c r="N333" s="19"/>
    </row>
    <row r="334" spans="1:14" ht="38.1" customHeight="1" x14ac:dyDescent="0.2">
      <c r="A334" s="12">
        <f>A333+1</f>
        <v>2</v>
      </c>
      <c r="B334" s="12" t="s">
        <v>915</v>
      </c>
      <c r="C334" s="20" t="s">
        <v>12</v>
      </c>
      <c r="D334" s="17" t="s">
        <v>6</v>
      </c>
      <c r="E334" s="21" t="s">
        <v>913</v>
      </c>
      <c r="F334" s="12" t="s">
        <v>914</v>
      </c>
      <c r="G334" s="22">
        <v>90</v>
      </c>
      <c r="H334" s="22">
        <v>173.43</v>
      </c>
      <c r="I334" s="31" t="s">
        <v>796</v>
      </c>
      <c r="J334" s="29">
        <v>58.12</v>
      </c>
      <c r="K334" s="28">
        <f t="shared" si="93"/>
        <v>64.577777777777783</v>
      </c>
      <c r="L334" s="37">
        <v>4</v>
      </c>
      <c r="M334" s="29">
        <f t="shared" si="94"/>
        <v>1.927</v>
      </c>
      <c r="N334" s="19"/>
    </row>
    <row r="335" spans="1:14" ht="38.1" customHeight="1" x14ac:dyDescent="0.2">
      <c r="A335" s="12">
        <f t="shared" ref="A335:A342" si="95">A334+1</f>
        <v>3</v>
      </c>
      <c r="B335" s="12" t="s">
        <v>916</v>
      </c>
      <c r="C335" s="20" t="s">
        <v>12</v>
      </c>
      <c r="D335" s="17" t="s">
        <v>6</v>
      </c>
      <c r="E335" s="21" t="s">
        <v>913</v>
      </c>
      <c r="F335" s="12" t="s">
        <v>914</v>
      </c>
      <c r="G335" s="22">
        <v>90</v>
      </c>
      <c r="H335" s="22">
        <v>173.43</v>
      </c>
      <c r="I335" s="31" t="s">
        <v>798</v>
      </c>
      <c r="J335" s="29">
        <v>58.12</v>
      </c>
      <c r="K335" s="28">
        <f t="shared" si="93"/>
        <v>64.577777777777783</v>
      </c>
      <c r="L335" s="37">
        <v>4</v>
      </c>
      <c r="M335" s="29">
        <f t="shared" si="94"/>
        <v>1.927</v>
      </c>
      <c r="N335" s="19"/>
    </row>
    <row r="336" spans="1:14" ht="38.1" customHeight="1" x14ac:dyDescent="0.2">
      <c r="A336" s="12">
        <f t="shared" si="95"/>
        <v>4</v>
      </c>
      <c r="B336" s="12" t="s">
        <v>917</v>
      </c>
      <c r="C336" s="20" t="s">
        <v>12</v>
      </c>
      <c r="D336" s="17" t="s">
        <v>6</v>
      </c>
      <c r="E336" s="21" t="s">
        <v>913</v>
      </c>
      <c r="F336" s="12" t="s">
        <v>914</v>
      </c>
      <c r="G336" s="22">
        <v>90</v>
      </c>
      <c r="H336" s="22">
        <v>173.43</v>
      </c>
      <c r="I336" s="31" t="s">
        <v>798</v>
      </c>
      <c r="J336" s="29">
        <v>58.12</v>
      </c>
      <c r="K336" s="28">
        <f t="shared" si="93"/>
        <v>64.577777777777783</v>
      </c>
      <c r="L336" s="37">
        <v>4</v>
      </c>
      <c r="M336" s="29">
        <f t="shared" si="94"/>
        <v>1.927</v>
      </c>
      <c r="N336" s="19"/>
    </row>
    <row r="337" spans="1:14" ht="38.1" customHeight="1" x14ac:dyDescent="0.2">
      <c r="A337" s="12">
        <f t="shared" si="95"/>
        <v>5</v>
      </c>
      <c r="B337" s="12" t="s">
        <v>918</v>
      </c>
      <c r="C337" s="20" t="s">
        <v>12</v>
      </c>
      <c r="D337" s="17" t="s">
        <v>6</v>
      </c>
      <c r="E337" s="21" t="s">
        <v>913</v>
      </c>
      <c r="F337" s="12" t="s">
        <v>914</v>
      </c>
      <c r="G337" s="22">
        <v>90</v>
      </c>
      <c r="H337" s="22">
        <v>173.43</v>
      </c>
      <c r="I337" s="31" t="s">
        <v>800</v>
      </c>
      <c r="J337" s="29">
        <v>58.12</v>
      </c>
      <c r="K337" s="28">
        <f t="shared" si="93"/>
        <v>64.577777777777783</v>
      </c>
      <c r="L337" s="37">
        <v>4</v>
      </c>
      <c r="M337" s="29">
        <f t="shared" si="94"/>
        <v>1.927</v>
      </c>
      <c r="N337" s="19"/>
    </row>
    <row r="338" spans="1:14" ht="38.1" customHeight="1" x14ac:dyDescent="0.2">
      <c r="A338" s="12">
        <f t="shared" si="95"/>
        <v>6</v>
      </c>
      <c r="B338" s="12" t="s">
        <v>919</v>
      </c>
      <c r="C338" s="20" t="s">
        <v>12</v>
      </c>
      <c r="D338" s="17" t="s">
        <v>6</v>
      </c>
      <c r="E338" s="21" t="s">
        <v>913</v>
      </c>
      <c r="F338" s="12" t="s">
        <v>914</v>
      </c>
      <c r="G338" s="22">
        <v>135</v>
      </c>
      <c r="H338" s="22">
        <v>218.82999999999998</v>
      </c>
      <c r="I338" s="31" t="s">
        <v>811</v>
      </c>
      <c r="J338" s="29">
        <v>69.3</v>
      </c>
      <c r="K338" s="28">
        <f t="shared" si="93"/>
        <v>51.333333333333329</v>
      </c>
      <c r="L338" s="37">
        <v>4</v>
      </c>
      <c r="M338" s="29">
        <f t="shared" si="94"/>
        <v>1.6209629629629629</v>
      </c>
      <c r="N338" s="19"/>
    </row>
    <row r="339" spans="1:14" ht="38.1" customHeight="1" x14ac:dyDescent="0.2">
      <c r="A339" s="12">
        <f t="shared" si="95"/>
        <v>7</v>
      </c>
      <c r="B339" s="12" t="s">
        <v>920</v>
      </c>
      <c r="C339" s="20" t="s">
        <v>12</v>
      </c>
      <c r="D339" s="17" t="s">
        <v>6</v>
      </c>
      <c r="E339" s="21" t="s">
        <v>913</v>
      </c>
      <c r="F339" s="12" t="s">
        <v>914</v>
      </c>
      <c r="G339" s="22">
        <v>135</v>
      </c>
      <c r="H339" s="22">
        <v>211.36</v>
      </c>
      <c r="I339" s="31" t="s">
        <v>739</v>
      </c>
      <c r="J339" s="29">
        <v>68.22</v>
      </c>
      <c r="K339" s="28">
        <f t="shared" si="93"/>
        <v>50.533333333333331</v>
      </c>
      <c r="L339" s="37">
        <v>4</v>
      </c>
      <c r="M339" s="29">
        <f t="shared" si="94"/>
        <v>1.5656296296296297</v>
      </c>
      <c r="N339" s="19"/>
    </row>
    <row r="340" spans="1:14" ht="38.1" customHeight="1" x14ac:dyDescent="0.2">
      <c r="A340" s="12">
        <f t="shared" si="95"/>
        <v>8</v>
      </c>
      <c r="B340" s="12" t="s">
        <v>921</v>
      </c>
      <c r="C340" s="20" t="s">
        <v>12</v>
      </c>
      <c r="D340" s="17" t="s">
        <v>6</v>
      </c>
      <c r="E340" s="38" t="s">
        <v>922</v>
      </c>
      <c r="F340" s="39" t="s">
        <v>923</v>
      </c>
      <c r="G340" s="22">
        <v>90</v>
      </c>
      <c r="H340" s="22">
        <v>189.76999999999998</v>
      </c>
      <c r="I340" s="31" t="s">
        <v>741</v>
      </c>
      <c r="J340" s="29">
        <v>58.21</v>
      </c>
      <c r="K340" s="28">
        <f t="shared" si="93"/>
        <v>64.677777777777777</v>
      </c>
      <c r="L340" s="37">
        <v>4</v>
      </c>
      <c r="M340" s="29">
        <f t="shared" si="94"/>
        <v>2.1085555555555553</v>
      </c>
      <c r="N340" s="19"/>
    </row>
    <row r="341" spans="1:14" ht="38.1" customHeight="1" x14ac:dyDescent="0.2">
      <c r="A341" s="12">
        <f t="shared" si="95"/>
        <v>9</v>
      </c>
      <c r="B341" s="12" t="s">
        <v>924</v>
      </c>
      <c r="C341" s="20" t="s">
        <v>12</v>
      </c>
      <c r="D341" s="17" t="s">
        <v>6</v>
      </c>
      <c r="E341" s="38" t="s">
        <v>925</v>
      </c>
      <c r="F341" s="39" t="s">
        <v>926</v>
      </c>
      <c r="G341" s="22">
        <v>90</v>
      </c>
      <c r="H341" s="22">
        <v>187.75</v>
      </c>
      <c r="I341" s="31" t="s">
        <v>743</v>
      </c>
      <c r="J341" s="29">
        <v>58.21</v>
      </c>
      <c r="K341" s="28">
        <f t="shared" si="93"/>
        <v>64.677777777777777</v>
      </c>
      <c r="L341" s="37">
        <v>4</v>
      </c>
      <c r="M341" s="29">
        <f t="shared" si="94"/>
        <v>2.0861111111111112</v>
      </c>
      <c r="N341" s="19"/>
    </row>
    <row r="342" spans="1:14" ht="38.1" customHeight="1" x14ac:dyDescent="0.2">
      <c r="A342" s="12">
        <f t="shared" si="95"/>
        <v>10</v>
      </c>
      <c r="B342" s="12" t="s">
        <v>927</v>
      </c>
      <c r="C342" s="20" t="s">
        <v>12</v>
      </c>
      <c r="D342" s="17" t="s">
        <v>6</v>
      </c>
      <c r="E342" s="38" t="s">
        <v>925</v>
      </c>
      <c r="F342" s="39" t="s">
        <v>926</v>
      </c>
      <c r="G342" s="22">
        <v>90</v>
      </c>
      <c r="H342" s="22">
        <v>179.15</v>
      </c>
      <c r="I342" s="31" t="s">
        <v>745</v>
      </c>
      <c r="J342" s="29">
        <v>58.21</v>
      </c>
      <c r="K342" s="28">
        <f t="shared" si="93"/>
        <v>64.677777777777777</v>
      </c>
      <c r="L342" s="37">
        <v>4</v>
      </c>
      <c r="M342" s="29">
        <f t="shared" si="94"/>
        <v>1.9905555555555556</v>
      </c>
      <c r="N342" s="19"/>
    </row>
    <row r="343" spans="1:14" ht="38.1" customHeight="1" x14ac:dyDescent="0.2">
      <c r="A343" s="12">
        <f>A342+1</f>
        <v>11</v>
      </c>
      <c r="B343" s="12" t="s">
        <v>928</v>
      </c>
      <c r="C343" s="20" t="s">
        <v>12</v>
      </c>
      <c r="D343" s="17" t="s">
        <v>6</v>
      </c>
      <c r="E343" s="38" t="s">
        <v>925</v>
      </c>
      <c r="F343" s="39" t="s">
        <v>926</v>
      </c>
      <c r="G343" s="22">
        <v>90</v>
      </c>
      <c r="H343" s="22">
        <v>187.75</v>
      </c>
      <c r="I343" s="31" t="s">
        <v>747</v>
      </c>
      <c r="J343" s="29">
        <v>58.21</v>
      </c>
      <c r="K343" s="28">
        <f t="shared" si="93"/>
        <v>64.677777777777777</v>
      </c>
      <c r="L343" s="37">
        <v>4</v>
      </c>
      <c r="M343" s="29">
        <f t="shared" si="94"/>
        <v>2.0861111111111112</v>
      </c>
      <c r="N343" s="19"/>
    </row>
    <row r="344" spans="1:14" ht="38.1" customHeight="1" x14ac:dyDescent="0.2">
      <c r="A344" s="12">
        <f>A343+1</f>
        <v>12</v>
      </c>
      <c r="B344" s="12" t="s">
        <v>929</v>
      </c>
      <c r="C344" s="20" t="s">
        <v>12</v>
      </c>
      <c r="D344" s="17" t="s">
        <v>6</v>
      </c>
      <c r="E344" s="38" t="s">
        <v>925</v>
      </c>
      <c r="F344" s="39" t="s">
        <v>926</v>
      </c>
      <c r="G344" s="22">
        <v>90</v>
      </c>
      <c r="H344" s="22">
        <v>187.75</v>
      </c>
      <c r="I344" s="31" t="s">
        <v>749</v>
      </c>
      <c r="J344" s="29">
        <v>58.21</v>
      </c>
      <c r="K344" s="28">
        <f t="shared" si="93"/>
        <v>64.677777777777777</v>
      </c>
      <c r="L344" s="37">
        <v>4</v>
      </c>
      <c r="M344" s="29">
        <f t="shared" si="94"/>
        <v>2.0861111111111112</v>
      </c>
      <c r="N344" s="19"/>
    </row>
    <row r="345" spans="1:14" ht="38.1" customHeight="1" x14ac:dyDescent="0.2">
      <c r="A345" s="12">
        <f>A344+1</f>
        <v>13</v>
      </c>
      <c r="B345" s="12" t="s">
        <v>930</v>
      </c>
      <c r="C345" s="20" t="s">
        <v>12</v>
      </c>
      <c r="D345" s="17" t="s">
        <v>6</v>
      </c>
      <c r="E345" s="38" t="s">
        <v>931</v>
      </c>
      <c r="F345" s="39" t="s">
        <v>932</v>
      </c>
      <c r="G345" s="22">
        <v>90</v>
      </c>
      <c r="H345" s="22">
        <v>189.76999999999998</v>
      </c>
      <c r="I345" s="31" t="s">
        <v>741</v>
      </c>
      <c r="J345" s="29">
        <v>58.21</v>
      </c>
      <c r="K345" s="28">
        <f t="shared" si="93"/>
        <v>64.677777777777777</v>
      </c>
      <c r="L345" s="37">
        <v>4</v>
      </c>
      <c r="M345" s="29">
        <f t="shared" si="94"/>
        <v>2.1085555555555553</v>
      </c>
      <c r="N345" s="19"/>
    </row>
    <row r="346" spans="1:14" ht="38.1" customHeight="1" x14ac:dyDescent="0.2">
      <c r="A346" s="12">
        <f t="shared" ref="A346:A352" si="96">A345+1</f>
        <v>14</v>
      </c>
      <c r="B346" s="12" t="s">
        <v>933</v>
      </c>
      <c r="C346" s="20" t="s">
        <v>12</v>
      </c>
      <c r="D346" s="17" t="s">
        <v>6</v>
      </c>
      <c r="E346" s="38" t="s">
        <v>931</v>
      </c>
      <c r="F346" s="39" t="s">
        <v>932</v>
      </c>
      <c r="G346" s="22">
        <v>90</v>
      </c>
      <c r="H346" s="22">
        <v>187.75</v>
      </c>
      <c r="I346" s="31" t="s">
        <v>743</v>
      </c>
      <c r="J346" s="29">
        <v>58.21</v>
      </c>
      <c r="K346" s="28">
        <f t="shared" si="93"/>
        <v>64.677777777777777</v>
      </c>
      <c r="L346" s="37">
        <v>4</v>
      </c>
      <c r="M346" s="29">
        <f t="shared" si="94"/>
        <v>2.0861111111111112</v>
      </c>
      <c r="N346" s="19"/>
    </row>
    <row r="347" spans="1:14" ht="38.1" customHeight="1" x14ac:dyDescent="0.2">
      <c r="A347" s="12">
        <f t="shared" si="96"/>
        <v>15</v>
      </c>
      <c r="B347" s="12" t="s">
        <v>934</v>
      </c>
      <c r="C347" s="20" t="s">
        <v>12</v>
      </c>
      <c r="D347" s="17" t="s">
        <v>6</v>
      </c>
      <c r="E347" s="38" t="s">
        <v>935</v>
      </c>
      <c r="F347" s="39" t="s">
        <v>936</v>
      </c>
      <c r="G347" s="22">
        <v>90</v>
      </c>
      <c r="H347" s="22">
        <v>179.15</v>
      </c>
      <c r="I347" s="31" t="s">
        <v>745</v>
      </c>
      <c r="J347" s="29">
        <v>58.21</v>
      </c>
      <c r="K347" s="28">
        <f t="shared" si="93"/>
        <v>64.677777777777777</v>
      </c>
      <c r="L347" s="37">
        <v>4</v>
      </c>
      <c r="M347" s="29">
        <f t="shared" si="94"/>
        <v>1.9905555555555556</v>
      </c>
      <c r="N347" s="19"/>
    </row>
    <row r="348" spans="1:14" ht="38.1" customHeight="1" x14ac:dyDescent="0.2">
      <c r="A348" s="12">
        <f t="shared" si="96"/>
        <v>16</v>
      </c>
      <c r="B348" s="12" t="s">
        <v>937</v>
      </c>
      <c r="C348" s="20" t="s">
        <v>12</v>
      </c>
      <c r="D348" s="17" t="s">
        <v>6</v>
      </c>
      <c r="E348" s="38" t="s">
        <v>938</v>
      </c>
      <c r="F348" s="39" t="s">
        <v>939</v>
      </c>
      <c r="G348" s="22">
        <v>90</v>
      </c>
      <c r="H348" s="22">
        <v>187.75</v>
      </c>
      <c r="I348" s="31" t="s">
        <v>747</v>
      </c>
      <c r="J348" s="29">
        <v>58.21</v>
      </c>
      <c r="K348" s="28">
        <f t="shared" si="93"/>
        <v>64.677777777777777</v>
      </c>
      <c r="L348" s="37">
        <v>4</v>
      </c>
      <c r="M348" s="29">
        <f t="shared" si="94"/>
        <v>2.0861111111111112</v>
      </c>
      <c r="N348" s="19"/>
    </row>
    <row r="349" spans="1:14" ht="38.1" customHeight="1" x14ac:dyDescent="0.2">
      <c r="A349" s="12">
        <f t="shared" si="96"/>
        <v>17</v>
      </c>
      <c r="B349" s="12" t="s">
        <v>940</v>
      </c>
      <c r="C349" s="20" t="s">
        <v>12</v>
      </c>
      <c r="D349" s="17" t="s">
        <v>6</v>
      </c>
      <c r="E349" s="38" t="s">
        <v>938</v>
      </c>
      <c r="F349" s="39" t="s">
        <v>939</v>
      </c>
      <c r="G349" s="22">
        <v>90</v>
      </c>
      <c r="H349" s="22">
        <v>187.75</v>
      </c>
      <c r="I349" s="31" t="s">
        <v>749</v>
      </c>
      <c r="J349" s="29">
        <v>58.21</v>
      </c>
      <c r="K349" s="28">
        <f t="shared" si="93"/>
        <v>64.677777777777777</v>
      </c>
      <c r="L349" s="37">
        <v>4</v>
      </c>
      <c r="M349" s="29">
        <f t="shared" si="94"/>
        <v>2.0861111111111112</v>
      </c>
      <c r="N349" s="19"/>
    </row>
    <row r="350" spans="1:14" ht="38.1" customHeight="1" x14ac:dyDescent="0.2">
      <c r="A350" s="12">
        <f t="shared" si="96"/>
        <v>18</v>
      </c>
      <c r="B350" s="12" t="s">
        <v>941</v>
      </c>
      <c r="C350" s="20" t="s">
        <v>12</v>
      </c>
      <c r="D350" s="17" t="s">
        <v>6</v>
      </c>
      <c r="E350" s="38" t="s">
        <v>938</v>
      </c>
      <c r="F350" s="39" t="s">
        <v>939</v>
      </c>
      <c r="G350" s="22">
        <v>90</v>
      </c>
      <c r="H350" s="22">
        <v>187.75</v>
      </c>
      <c r="I350" s="31" t="s">
        <v>751</v>
      </c>
      <c r="J350" s="29">
        <v>58.21</v>
      </c>
      <c r="K350" s="28">
        <f t="shared" si="93"/>
        <v>64.677777777777777</v>
      </c>
      <c r="L350" s="37">
        <v>4</v>
      </c>
      <c r="M350" s="29">
        <f t="shared" si="94"/>
        <v>2.0861111111111112</v>
      </c>
      <c r="N350" s="19"/>
    </row>
    <row r="351" spans="1:14" ht="38.1" customHeight="1" x14ac:dyDescent="0.2">
      <c r="A351" s="12">
        <f t="shared" si="96"/>
        <v>19</v>
      </c>
      <c r="B351" s="12" t="s">
        <v>942</v>
      </c>
      <c r="C351" s="20" t="s">
        <v>12</v>
      </c>
      <c r="D351" s="17" t="s">
        <v>6</v>
      </c>
      <c r="E351" s="38" t="s">
        <v>938</v>
      </c>
      <c r="F351" s="39" t="s">
        <v>939</v>
      </c>
      <c r="G351" s="22">
        <v>90</v>
      </c>
      <c r="H351" s="22">
        <v>179.15</v>
      </c>
      <c r="I351" s="31" t="s">
        <v>755</v>
      </c>
      <c r="J351" s="29">
        <v>58.21</v>
      </c>
      <c r="K351" s="28">
        <f t="shared" si="93"/>
        <v>64.677777777777777</v>
      </c>
      <c r="L351" s="37">
        <v>4</v>
      </c>
      <c r="M351" s="29">
        <f t="shared" si="94"/>
        <v>1.9905555555555556</v>
      </c>
      <c r="N351" s="19"/>
    </row>
    <row r="352" spans="1:14" ht="38.1" customHeight="1" x14ac:dyDescent="0.2">
      <c r="A352" s="12">
        <f t="shared" si="96"/>
        <v>20</v>
      </c>
      <c r="B352" s="12" t="s">
        <v>943</v>
      </c>
      <c r="C352" s="20" t="s">
        <v>12</v>
      </c>
      <c r="D352" s="17" t="s">
        <v>6</v>
      </c>
      <c r="E352" s="38" t="s">
        <v>938</v>
      </c>
      <c r="F352" s="39" t="s">
        <v>939</v>
      </c>
      <c r="G352" s="22">
        <v>90</v>
      </c>
      <c r="H352" s="22">
        <v>187.75</v>
      </c>
      <c r="I352" s="31" t="s">
        <v>759</v>
      </c>
      <c r="J352" s="29">
        <v>58.21</v>
      </c>
      <c r="K352" s="28">
        <f t="shared" si="93"/>
        <v>64.677777777777777</v>
      </c>
      <c r="L352" s="37">
        <v>4</v>
      </c>
      <c r="M352" s="29">
        <f t="shared" si="94"/>
        <v>2.0861111111111112</v>
      </c>
      <c r="N352" s="19"/>
    </row>
    <row r="353" spans="1:14" ht="38.1" customHeight="1" x14ac:dyDescent="0.2">
      <c r="A353" s="12">
        <f>A352+1</f>
        <v>21</v>
      </c>
      <c r="B353" s="12" t="s">
        <v>944</v>
      </c>
      <c r="C353" s="20" t="s">
        <v>12</v>
      </c>
      <c r="D353" s="17" t="s">
        <v>6</v>
      </c>
      <c r="E353" s="38" t="s">
        <v>938</v>
      </c>
      <c r="F353" s="39" t="s">
        <v>939</v>
      </c>
      <c r="G353" s="22">
        <v>90</v>
      </c>
      <c r="H353" s="22">
        <v>189.76999999999998</v>
      </c>
      <c r="I353" s="31" t="s">
        <v>761</v>
      </c>
      <c r="J353" s="29">
        <v>58.21</v>
      </c>
      <c r="K353" s="28">
        <f t="shared" si="93"/>
        <v>64.677777777777777</v>
      </c>
      <c r="L353" s="37">
        <v>4</v>
      </c>
      <c r="M353" s="29">
        <f t="shared" si="94"/>
        <v>2.1085555555555553</v>
      </c>
      <c r="N353" s="19"/>
    </row>
    <row r="354" spans="1:14" ht="38.1" customHeight="1" x14ac:dyDescent="0.2">
      <c r="A354" s="12">
        <f>A353+1</f>
        <v>22</v>
      </c>
      <c r="B354" s="12" t="s">
        <v>945</v>
      </c>
      <c r="C354" s="20" t="s">
        <v>12</v>
      </c>
      <c r="D354" s="17" t="s">
        <v>6</v>
      </c>
      <c r="E354" s="38" t="s">
        <v>938</v>
      </c>
      <c r="F354" s="39" t="s">
        <v>939</v>
      </c>
      <c r="G354" s="22">
        <v>135</v>
      </c>
      <c r="H354" s="22">
        <v>211.36</v>
      </c>
      <c r="I354" s="31" t="s">
        <v>763</v>
      </c>
      <c r="J354" s="29">
        <v>68.22</v>
      </c>
      <c r="K354" s="28">
        <f t="shared" si="93"/>
        <v>50.533333333333331</v>
      </c>
      <c r="L354" s="37">
        <v>4</v>
      </c>
      <c r="M354" s="29">
        <f t="shared" si="94"/>
        <v>1.5656296296296297</v>
      </c>
      <c r="N354" s="19"/>
    </row>
    <row r="355" spans="1:14" ht="38.1" customHeight="1" x14ac:dyDescent="0.2">
      <c r="A355" s="14" t="s">
        <v>946</v>
      </c>
      <c r="B355" s="14">
        <f>COUNT((A356:A383))</f>
        <v>28</v>
      </c>
      <c r="C355" s="15"/>
      <c r="D355" s="14"/>
      <c r="E355" s="14"/>
      <c r="F355" s="14"/>
      <c r="G355" s="16">
        <f>SUBTOTAL(9,G356:G383)</f>
        <v>4295.6900000000005</v>
      </c>
      <c r="H355" s="16">
        <f>SUBTOTAL(9,H356:H383)</f>
        <v>7099.6600000000008</v>
      </c>
      <c r="I355" s="16"/>
      <c r="J355" s="27"/>
      <c r="K355" s="27"/>
      <c r="L355" s="35"/>
      <c r="M355" s="27"/>
      <c r="N355" s="14"/>
    </row>
    <row r="356" spans="1:14" ht="38.1" customHeight="1" x14ac:dyDescent="0.2">
      <c r="A356" s="12">
        <v>1</v>
      </c>
      <c r="B356" s="12" t="s">
        <v>947</v>
      </c>
      <c r="C356" s="20" t="s">
        <v>12</v>
      </c>
      <c r="D356" s="17" t="s">
        <v>6</v>
      </c>
      <c r="E356" s="38" t="s">
        <v>867</v>
      </c>
      <c r="F356" s="39" t="s">
        <v>868</v>
      </c>
      <c r="G356" s="22">
        <v>189.76</v>
      </c>
      <c r="H356" s="22">
        <v>263.10000000000002</v>
      </c>
      <c r="I356" s="31" t="s">
        <v>948</v>
      </c>
      <c r="J356" s="29">
        <v>80.92</v>
      </c>
      <c r="K356" s="28">
        <f t="shared" ref="K356:K383" si="97">J356/G356*100</f>
        <v>42.64333895446881</v>
      </c>
      <c r="L356" s="37">
        <v>4</v>
      </c>
      <c r="M356" s="29">
        <f t="shared" ref="M356:M383" si="98">H356/G356</f>
        <v>1.3864881956155146</v>
      </c>
      <c r="N356" s="19"/>
    </row>
    <row r="357" spans="1:14" ht="38.1" customHeight="1" x14ac:dyDescent="0.2">
      <c r="A357" s="12">
        <f>A356+1</f>
        <v>2</v>
      </c>
      <c r="B357" s="12" t="s">
        <v>949</v>
      </c>
      <c r="C357" s="20" t="s">
        <v>12</v>
      </c>
      <c r="D357" s="17" t="s">
        <v>6</v>
      </c>
      <c r="E357" s="38" t="s">
        <v>867</v>
      </c>
      <c r="F357" s="39" t="s">
        <v>868</v>
      </c>
      <c r="G357" s="22">
        <v>142.27000000000001</v>
      </c>
      <c r="H357" s="22">
        <v>249.04</v>
      </c>
      <c r="I357" s="31" t="s">
        <v>950</v>
      </c>
      <c r="J357" s="29">
        <v>80.34</v>
      </c>
      <c r="K357" s="28">
        <f t="shared" si="97"/>
        <v>56.470092078442406</v>
      </c>
      <c r="L357" s="37">
        <v>4</v>
      </c>
      <c r="M357" s="29">
        <f t="shared" si="98"/>
        <v>1.7504744499894564</v>
      </c>
      <c r="N357" s="19"/>
    </row>
    <row r="358" spans="1:14" ht="38.1" customHeight="1" x14ac:dyDescent="0.2">
      <c r="A358" s="12">
        <f t="shared" ref="A358:A383" si="99">A357+1</f>
        <v>3</v>
      </c>
      <c r="B358" s="12" t="s">
        <v>951</v>
      </c>
      <c r="C358" s="20" t="s">
        <v>12</v>
      </c>
      <c r="D358" s="17" t="s">
        <v>6</v>
      </c>
      <c r="E358" s="38" t="s">
        <v>867</v>
      </c>
      <c r="F358" s="39" t="s">
        <v>868</v>
      </c>
      <c r="G358" s="22">
        <v>142.22999999999999</v>
      </c>
      <c r="H358" s="22">
        <v>249.04</v>
      </c>
      <c r="I358" s="31" t="s">
        <v>952</v>
      </c>
      <c r="J358" s="29">
        <v>80.34</v>
      </c>
      <c r="K358" s="28">
        <f t="shared" si="97"/>
        <v>56.485973423328417</v>
      </c>
      <c r="L358" s="37">
        <v>4</v>
      </c>
      <c r="M358" s="29">
        <f t="shared" si="98"/>
        <v>1.7509667440061871</v>
      </c>
      <c r="N358" s="19"/>
    </row>
    <row r="359" spans="1:14" ht="38.1" customHeight="1" x14ac:dyDescent="0.2">
      <c r="A359" s="12">
        <f t="shared" si="99"/>
        <v>4</v>
      </c>
      <c r="B359" s="12" t="s">
        <v>953</v>
      </c>
      <c r="C359" s="20" t="s">
        <v>12</v>
      </c>
      <c r="D359" s="17" t="s">
        <v>6</v>
      </c>
      <c r="E359" s="38" t="s">
        <v>867</v>
      </c>
      <c r="F359" s="39" t="s">
        <v>868</v>
      </c>
      <c r="G359" s="22">
        <v>142.19</v>
      </c>
      <c r="H359" s="22">
        <v>249.04</v>
      </c>
      <c r="I359" s="31" t="s">
        <v>950</v>
      </c>
      <c r="J359" s="29">
        <v>80.34</v>
      </c>
      <c r="K359" s="28">
        <f t="shared" si="97"/>
        <v>56.501863703495324</v>
      </c>
      <c r="L359" s="37">
        <v>4</v>
      </c>
      <c r="M359" s="29">
        <f t="shared" si="98"/>
        <v>1.7514593150010549</v>
      </c>
      <c r="N359" s="19"/>
    </row>
    <row r="360" spans="1:14" ht="38.1" customHeight="1" x14ac:dyDescent="0.2">
      <c r="A360" s="12">
        <f t="shared" si="99"/>
        <v>5</v>
      </c>
      <c r="B360" s="12" t="s">
        <v>954</v>
      </c>
      <c r="C360" s="20" t="s">
        <v>12</v>
      </c>
      <c r="D360" s="17" t="s">
        <v>6</v>
      </c>
      <c r="E360" s="38" t="s">
        <v>867</v>
      </c>
      <c r="F360" s="39" t="s">
        <v>868</v>
      </c>
      <c r="G360" s="22">
        <v>142.08000000000001</v>
      </c>
      <c r="H360" s="22">
        <v>249.04</v>
      </c>
      <c r="I360" s="31" t="s">
        <v>952</v>
      </c>
      <c r="J360" s="29">
        <v>80.34</v>
      </c>
      <c r="K360" s="28">
        <f t="shared" si="97"/>
        <v>56.545608108108105</v>
      </c>
      <c r="L360" s="37">
        <v>4</v>
      </c>
      <c r="M360" s="29">
        <f t="shared" si="98"/>
        <v>1.7528153153153152</v>
      </c>
      <c r="N360" s="19"/>
    </row>
    <row r="361" spans="1:14" ht="38.1" customHeight="1" x14ac:dyDescent="0.2">
      <c r="A361" s="12">
        <f t="shared" si="99"/>
        <v>6</v>
      </c>
      <c r="B361" s="12" t="s">
        <v>955</v>
      </c>
      <c r="C361" s="20" t="s">
        <v>12</v>
      </c>
      <c r="D361" s="17" t="s">
        <v>6</v>
      </c>
      <c r="E361" s="38" t="s">
        <v>867</v>
      </c>
      <c r="F361" s="39" t="s">
        <v>868</v>
      </c>
      <c r="G361" s="22">
        <v>188.85</v>
      </c>
      <c r="H361" s="22">
        <v>263.10000000000002</v>
      </c>
      <c r="I361" s="31" t="s">
        <v>956</v>
      </c>
      <c r="J361" s="29">
        <v>80.92</v>
      </c>
      <c r="K361" s="28">
        <f t="shared" si="97"/>
        <v>42.84882181625629</v>
      </c>
      <c r="L361" s="37">
        <v>4</v>
      </c>
      <c r="M361" s="29">
        <f t="shared" si="98"/>
        <v>1.3931691818903893</v>
      </c>
      <c r="N361" s="19"/>
    </row>
    <row r="362" spans="1:14" ht="38.1" customHeight="1" x14ac:dyDescent="0.2">
      <c r="A362" s="12">
        <f t="shared" si="99"/>
        <v>7</v>
      </c>
      <c r="B362" s="12" t="s">
        <v>957</v>
      </c>
      <c r="C362" s="20" t="s">
        <v>12</v>
      </c>
      <c r="D362" s="17" t="s">
        <v>6</v>
      </c>
      <c r="E362" s="38" t="s">
        <v>881</v>
      </c>
      <c r="F362" s="39" t="s">
        <v>882</v>
      </c>
      <c r="G362" s="22">
        <v>187.61</v>
      </c>
      <c r="H362" s="22">
        <v>263.10000000000002</v>
      </c>
      <c r="I362" s="31" t="s">
        <v>948</v>
      </c>
      <c r="J362" s="29">
        <v>80.92</v>
      </c>
      <c r="K362" s="28">
        <f t="shared" si="97"/>
        <v>43.132029209530408</v>
      </c>
      <c r="L362" s="37">
        <v>4</v>
      </c>
      <c r="M362" s="29">
        <f t="shared" si="98"/>
        <v>1.4023772720004264</v>
      </c>
      <c r="N362" s="19"/>
    </row>
    <row r="363" spans="1:14" ht="38.1" customHeight="1" x14ac:dyDescent="0.2">
      <c r="A363" s="12">
        <f t="shared" si="99"/>
        <v>8</v>
      </c>
      <c r="B363" s="12" t="s">
        <v>958</v>
      </c>
      <c r="C363" s="20" t="s">
        <v>12</v>
      </c>
      <c r="D363" s="17" t="s">
        <v>6</v>
      </c>
      <c r="E363" s="38" t="s">
        <v>881</v>
      </c>
      <c r="F363" s="39" t="s">
        <v>882</v>
      </c>
      <c r="G363" s="22">
        <v>140.24</v>
      </c>
      <c r="H363" s="22">
        <v>249.04</v>
      </c>
      <c r="I363" s="31" t="s">
        <v>950</v>
      </c>
      <c r="J363" s="29">
        <v>80.34</v>
      </c>
      <c r="K363" s="28">
        <f t="shared" si="97"/>
        <v>57.287507130633195</v>
      </c>
      <c r="L363" s="37">
        <v>4</v>
      </c>
      <c r="M363" s="29">
        <f t="shared" si="98"/>
        <v>1.7758128921848257</v>
      </c>
      <c r="N363" s="19"/>
    </row>
    <row r="364" spans="1:14" ht="38.1" customHeight="1" x14ac:dyDescent="0.2">
      <c r="A364" s="12">
        <f t="shared" si="99"/>
        <v>9</v>
      </c>
      <c r="B364" s="12" t="s">
        <v>959</v>
      </c>
      <c r="C364" s="20" t="s">
        <v>12</v>
      </c>
      <c r="D364" s="17" t="s">
        <v>6</v>
      </c>
      <c r="E364" s="38" t="s">
        <v>881</v>
      </c>
      <c r="F364" s="39" t="s">
        <v>882</v>
      </c>
      <c r="G364" s="22">
        <v>139.84</v>
      </c>
      <c r="H364" s="22">
        <v>249.04</v>
      </c>
      <c r="I364" s="31" t="s">
        <v>952</v>
      </c>
      <c r="J364" s="29">
        <v>80.34</v>
      </c>
      <c r="K364" s="28">
        <f t="shared" si="97"/>
        <v>57.451372997711672</v>
      </c>
      <c r="L364" s="37">
        <v>4</v>
      </c>
      <c r="M364" s="29">
        <f t="shared" si="98"/>
        <v>1.7808924485125857</v>
      </c>
      <c r="N364" s="19"/>
    </row>
    <row r="365" spans="1:14" ht="38.1" customHeight="1" x14ac:dyDescent="0.2">
      <c r="A365" s="12">
        <f t="shared" si="99"/>
        <v>10</v>
      </c>
      <c r="B365" s="12" t="s">
        <v>960</v>
      </c>
      <c r="C365" s="20" t="s">
        <v>12</v>
      </c>
      <c r="D365" s="17" t="s">
        <v>6</v>
      </c>
      <c r="E365" s="38" t="s">
        <v>881</v>
      </c>
      <c r="F365" s="39" t="s">
        <v>882</v>
      </c>
      <c r="G365" s="22">
        <v>139.44</v>
      </c>
      <c r="H365" s="22">
        <v>249.04</v>
      </c>
      <c r="I365" s="31" t="s">
        <v>950</v>
      </c>
      <c r="J365" s="29">
        <v>80.34</v>
      </c>
      <c r="K365" s="28">
        <f t="shared" si="97"/>
        <v>57.616179001721171</v>
      </c>
      <c r="L365" s="37">
        <v>4</v>
      </c>
      <c r="M365" s="29">
        <f t="shared" si="98"/>
        <v>1.7860011474469306</v>
      </c>
      <c r="N365" s="19"/>
    </row>
    <row r="366" spans="1:14" ht="37.9" customHeight="1" x14ac:dyDescent="0.2">
      <c r="A366" s="12">
        <f t="shared" si="99"/>
        <v>11</v>
      </c>
      <c r="B366" s="12" t="s">
        <v>961</v>
      </c>
      <c r="C366" s="20" t="s">
        <v>12</v>
      </c>
      <c r="D366" s="17" t="s">
        <v>6</v>
      </c>
      <c r="E366" s="38" t="s">
        <v>881</v>
      </c>
      <c r="F366" s="39" t="s">
        <v>882</v>
      </c>
      <c r="G366" s="22">
        <v>139.04</v>
      </c>
      <c r="H366" s="22">
        <v>249.04</v>
      </c>
      <c r="I366" s="31" t="s">
        <v>952</v>
      </c>
      <c r="J366" s="29">
        <v>80.34</v>
      </c>
      <c r="K366" s="28">
        <f t="shared" si="97"/>
        <v>57.781933256616803</v>
      </c>
      <c r="L366" s="37">
        <v>4</v>
      </c>
      <c r="M366" s="29">
        <f t="shared" si="98"/>
        <v>1.7911392405063291</v>
      </c>
      <c r="N366" s="19"/>
    </row>
    <row r="367" spans="1:14" ht="38.1" customHeight="1" x14ac:dyDescent="0.2">
      <c r="A367" s="12">
        <f>A366+1</f>
        <v>12</v>
      </c>
      <c r="B367" s="12" t="s">
        <v>962</v>
      </c>
      <c r="C367" s="20" t="s">
        <v>12</v>
      </c>
      <c r="D367" s="17" t="s">
        <v>6</v>
      </c>
      <c r="E367" s="38" t="s">
        <v>881</v>
      </c>
      <c r="F367" s="39" t="s">
        <v>882</v>
      </c>
      <c r="G367" s="22">
        <v>184.76</v>
      </c>
      <c r="H367" s="22">
        <v>263.10000000000002</v>
      </c>
      <c r="I367" s="31" t="s">
        <v>956</v>
      </c>
      <c r="J367" s="29">
        <v>80.92</v>
      </c>
      <c r="K367" s="28">
        <f t="shared" si="97"/>
        <v>43.79735873565707</v>
      </c>
      <c r="L367" s="37">
        <v>4</v>
      </c>
      <c r="M367" s="29">
        <f t="shared" si="98"/>
        <v>1.4240095258714009</v>
      </c>
      <c r="N367" s="19"/>
    </row>
    <row r="368" spans="1:14" ht="38.1" customHeight="1" x14ac:dyDescent="0.2">
      <c r="A368" s="12">
        <f t="shared" si="99"/>
        <v>13</v>
      </c>
      <c r="B368" s="12" t="s">
        <v>963</v>
      </c>
      <c r="C368" s="43" t="s">
        <v>12</v>
      </c>
      <c r="D368" s="17" t="s">
        <v>6</v>
      </c>
      <c r="E368" s="39" t="s">
        <v>891</v>
      </c>
      <c r="F368" s="39" t="s">
        <v>892</v>
      </c>
      <c r="G368" s="44">
        <v>183.76</v>
      </c>
      <c r="H368" s="44">
        <v>263.10000000000002</v>
      </c>
      <c r="I368" s="31" t="s">
        <v>948</v>
      </c>
      <c r="J368" s="29">
        <v>80.92</v>
      </c>
      <c r="K368" s="28">
        <f t="shared" si="97"/>
        <v>44.035698737483678</v>
      </c>
      <c r="L368" s="37">
        <v>4</v>
      </c>
      <c r="M368" s="29">
        <f t="shared" si="98"/>
        <v>1.4317588158467569</v>
      </c>
      <c r="N368" s="19"/>
    </row>
    <row r="369" spans="1:14" ht="38.1" customHeight="1" x14ac:dyDescent="0.2">
      <c r="A369" s="12">
        <f t="shared" si="99"/>
        <v>14</v>
      </c>
      <c r="B369" s="12" t="s">
        <v>964</v>
      </c>
      <c r="C369" s="43" t="s">
        <v>12</v>
      </c>
      <c r="D369" s="17" t="s">
        <v>6</v>
      </c>
      <c r="E369" s="39" t="s">
        <v>895</v>
      </c>
      <c r="F369" s="39" t="s">
        <v>896</v>
      </c>
      <c r="G369" s="44">
        <v>137.35</v>
      </c>
      <c r="H369" s="44">
        <v>249.04</v>
      </c>
      <c r="I369" s="31" t="s">
        <v>950</v>
      </c>
      <c r="J369" s="29">
        <v>80.34</v>
      </c>
      <c r="K369" s="28">
        <f t="shared" si="97"/>
        <v>58.492901346923922</v>
      </c>
      <c r="L369" s="37">
        <v>4</v>
      </c>
      <c r="M369" s="29">
        <f t="shared" si="98"/>
        <v>1.8131780123771386</v>
      </c>
      <c r="N369" s="19"/>
    </row>
    <row r="370" spans="1:14" ht="38.1" customHeight="1" x14ac:dyDescent="0.2">
      <c r="A370" s="12">
        <f t="shared" si="99"/>
        <v>15</v>
      </c>
      <c r="B370" s="12" t="s">
        <v>965</v>
      </c>
      <c r="C370" s="43" t="s">
        <v>12</v>
      </c>
      <c r="D370" s="17" t="s">
        <v>6</v>
      </c>
      <c r="E370" s="39" t="s">
        <v>895</v>
      </c>
      <c r="F370" s="39" t="s">
        <v>896</v>
      </c>
      <c r="G370" s="44">
        <v>136.94999999999999</v>
      </c>
      <c r="H370" s="44">
        <v>249.04</v>
      </c>
      <c r="I370" s="31" t="s">
        <v>952</v>
      </c>
      <c r="J370" s="29">
        <v>80.34</v>
      </c>
      <c r="K370" s="28">
        <f t="shared" si="97"/>
        <v>58.663745892661566</v>
      </c>
      <c r="L370" s="37">
        <v>4</v>
      </c>
      <c r="M370" s="29">
        <f t="shared" si="98"/>
        <v>1.8184738955823294</v>
      </c>
      <c r="N370" s="19"/>
    </row>
    <row r="371" spans="1:14" ht="38.1" customHeight="1" x14ac:dyDescent="0.2">
      <c r="A371" s="12">
        <f t="shared" si="99"/>
        <v>16</v>
      </c>
      <c r="B371" s="12" t="s">
        <v>966</v>
      </c>
      <c r="C371" s="43" t="s">
        <v>12</v>
      </c>
      <c r="D371" s="17" t="s">
        <v>6</v>
      </c>
      <c r="E371" s="39" t="s">
        <v>891</v>
      </c>
      <c r="F371" s="39" t="s">
        <v>892</v>
      </c>
      <c r="G371" s="44">
        <v>136.55000000000001</v>
      </c>
      <c r="H371" s="44">
        <v>249.04</v>
      </c>
      <c r="I371" s="31" t="s">
        <v>950</v>
      </c>
      <c r="J371" s="29">
        <v>80.34</v>
      </c>
      <c r="K371" s="28">
        <f t="shared" si="97"/>
        <v>58.835591358476748</v>
      </c>
      <c r="L371" s="37">
        <v>4</v>
      </c>
      <c r="M371" s="29">
        <f t="shared" si="98"/>
        <v>1.8238008055657267</v>
      </c>
      <c r="N371" s="19"/>
    </row>
    <row r="372" spans="1:14" ht="38.1" customHeight="1" x14ac:dyDescent="0.2">
      <c r="A372" s="12">
        <f t="shared" si="99"/>
        <v>17</v>
      </c>
      <c r="B372" s="12" t="s">
        <v>967</v>
      </c>
      <c r="C372" s="43" t="s">
        <v>12</v>
      </c>
      <c r="D372" s="17" t="s">
        <v>6</v>
      </c>
      <c r="E372" s="39" t="s">
        <v>891</v>
      </c>
      <c r="F372" s="39" t="s">
        <v>892</v>
      </c>
      <c r="G372" s="44">
        <v>136.15</v>
      </c>
      <c r="H372" s="44">
        <v>249.04</v>
      </c>
      <c r="I372" s="31" t="s">
        <v>952</v>
      </c>
      <c r="J372" s="29">
        <v>80.34</v>
      </c>
      <c r="K372" s="28">
        <f t="shared" si="97"/>
        <v>59.008446566287191</v>
      </c>
      <c r="L372" s="37">
        <v>4</v>
      </c>
      <c r="M372" s="29">
        <f t="shared" si="98"/>
        <v>1.8291590157914064</v>
      </c>
      <c r="N372" s="19"/>
    </row>
    <row r="373" spans="1:14" ht="38.1" customHeight="1" x14ac:dyDescent="0.2">
      <c r="A373" s="12">
        <f t="shared" si="99"/>
        <v>18</v>
      </c>
      <c r="B373" s="12" t="s">
        <v>968</v>
      </c>
      <c r="C373" s="43" t="s">
        <v>12</v>
      </c>
      <c r="D373" s="17" t="s">
        <v>6</v>
      </c>
      <c r="E373" s="39" t="s">
        <v>905</v>
      </c>
      <c r="F373" s="39" t="s">
        <v>906</v>
      </c>
      <c r="G373" s="44">
        <v>180.9</v>
      </c>
      <c r="H373" s="44">
        <v>263.10000000000002</v>
      </c>
      <c r="I373" s="31" t="s">
        <v>956</v>
      </c>
      <c r="J373" s="29">
        <v>80.92</v>
      </c>
      <c r="K373" s="28">
        <f t="shared" si="97"/>
        <v>44.731896075179655</v>
      </c>
      <c r="L373" s="37">
        <v>4</v>
      </c>
      <c r="M373" s="29">
        <f t="shared" si="98"/>
        <v>1.4543946932006635</v>
      </c>
      <c r="N373" s="19"/>
    </row>
    <row r="374" spans="1:14" ht="38.1" customHeight="1" x14ac:dyDescent="0.2">
      <c r="A374" s="12">
        <f t="shared" si="99"/>
        <v>19</v>
      </c>
      <c r="B374" s="12" t="s">
        <v>969</v>
      </c>
      <c r="C374" s="43" t="s">
        <v>12</v>
      </c>
      <c r="D374" s="17" t="s">
        <v>6</v>
      </c>
      <c r="E374" s="39" t="s">
        <v>908</v>
      </c>
      <c r="F374" s="39" t="s">
        <v>909</v>
      </c>
      <c r="G374" s="44">
        <v>178.61</v>
      </c>
      <c r="H374" s="44">
        <v>263.10000000000002</v>
      </c>
      <c r="I374" s="31" t="s">
        <v>956</v>
      </c>
      <c r="J374" s="29">
        <v>80.92</v>
      </c>
      <c r="K374" s="28">
        <f t="shared" si="97"/>
        <v>45.305414030569395</v>
      </c>
      <c r="L374" s="37">
        <v>4</v>
      </c>
      <c r="M374" s="29">
        <f t="shared" si="98"/>
        <v>1.4730418229662392</v>
      </c>
      <c r="N374" s="19"/>
    </row>
    <row r="375" spans="1:14" ht="38.1" customHeight="1" x14ac:dyDescent="0.2">
      <c r="A375" s="12">
        <f t="shared" si="99"/>
        <v>20</v>
      </c>
      <c r="B375" s="12" t="s">
        <v>970</v>
      </c>
      <c r="C375" s="43" t="s">
        <v>12</v>
      </c>
      <c r="D375" s="17" t="s">
        <v>6</v>
      </c>
      <c r="E375" s="39" t="s">
        <v>971</v>
      </c>
      <c r="F375" s="39" t="s">
        <v>972</v>
      </c>
      <c r="G375" s="44">
        <v>178.29</v>
      </c>
      <c r="H375" s="44">
        <v>263.10000000000002</v>
      </c>
      <c r="I375" s="31" t="s">
        <v>948</v>
      </c>
      <c r="J375" s="29">
        <v>80.92</v>
      </c>
      <c r="K375" s="28">
        <f t="shared" si="97"/>
        <v>45.38672948566942</v>
      </c>
      <c r="L375" s="37">
        <v>4</v>
      </c>
      <c r="M375" s="29">
        <f t="shared" si="98"/>
        <v>1.4756856806326772</v>
      </c>
      <c r="N375" s="19"/>
    </row>
    <row r="376" spans="1:14" ht="38.1" customHeight="1" x14ac:dyDescent="0.2">
      <c r="A376" s="12">
        <f t="shared" si="99"/>
        <v>21</v>
      </c>
      <c r="B376" s="12" t="s">
        <v>973</v>
      </c>
      <c r="C376" s="43" t="s">
        <v>12</v>
      </c>
      <c r="D376" s="17" t="s">
        <v>6</v>
      </c>
      <c r="E376" s="39" t="s">
        <v>971</v>
      </c>
      <c r="F376" s="39" t="s">
        <v>972</v>
      </c>
      <c r="G376" s="44">
        <v>133.57</v>
      </c>
      <c r="H376" s="44">
        <v>249.04</v>
      </c>
      <c r="I376" s="31" t="s">
        <v>950</v>
      </c>
      <c r="J376" s="29">
        <v>80.34</v>
      </c>
      <c r="K376" s="28">
        <f t="shared" si="97"/>
        <v>60.148236879538821</v>
      </c>
      <c r="L376" s="37">
        <v>4</v>
      </c>
      <c r="M376" s="29">
        <f t="shared" si="98"/>
        <v>1.8644905293104739</v>
      </c>
      <c r="N376" s="19"/>
    </row>
    <row r="377" spans="1:14" ht="38.1" customHeight="1" x14ac:dyDescent="0.2">
      <c r="A377" s="12">
        <f t="shared" si="99"/>
        <v>22</v>
      </c>
      <c r="B377" s="12" t="s">
        <v>974</v>
      </c>
      <c r="C377" s="43" t="s">
        <v>12</v>
      </c>
      <c r="D377" s="17" t="s">
        <v>6</v>
      </c>
      <c r="E377" s="39" t="s">
        <v>971</v>
      </c>
      <c r="F377" s="39" t="s">
        <v>972</v>
      </c>
      <c r="G377" s="44">
        <v>133.44</v>
      </c>
      <c r="H377" s="44">
        <v>249.04</v>
      </c>
      <c r="I377" s="31" t="s">
        <v>952</v>
      </c>
      <c r="J377" s="29">
        <v>80.34</v>
      </c>
      <c r="K377" s="28">
        <f t="shared" si="97"/>
        <v>60.20683453237411</v>
      </c>
      <c r="L377" s="37">
        <v>4</v>
      </c>
      <c r="M377" s="29">
        <f t="shared" si="98"/>
        <v>1.8663069544364508</v>
      </c>
      <c r="N377" s="19"/>
    </row>
    <row r="378" spans="1:14" ht="38.1" customHeight="1" x14ac:dyDescent="0.2">
      <c r="A378" s="12">
        <f t="shared" si="99"/>
        <v>23</v>
      </c>
      <c r="B378" s="12" t="s">
        <v>975</v>
      </c>
      <c r="C378" s="43" t="s">
        <v>12</v>
      </c>
      <c r="D378" s="17" t="s">
        <v>6</v>
      </c>
      <c r="E378" s="39" t="s">
        <v>971</v>
      </c>
      <c r="F378" s="39" t="s">
        <v>972</v>
      </c>
      <c r="G378" s="44">
        <v>133.31</v>
      </c>
      <c r="H378" s="44">
        <v>249.04</v>
      </c>
      <c r="I378" s="31" t="s">
        <v>950</v>
      </c>
      <c r="J378" s="29">
        <v>80.34</v>
      </c>
      <c r="K378" s="28">
        <f t="shared" si="97"/>
        <v>60.265546470632358</v>
      </c>
      <c r="L378" s="37">
        <v>4</v>
      </c>
      <c r="M378" s="29">
        <f t="shared" si="98"/>
        <v>1.868126922211387</v>
      </c>
      <c r="N378" s="19"/>
    </row>
    <row r="379" spans="1:14" ht="38.1" customHeight="1" x14ac:dyDescent="0.2">
      <c r="A379" s="12">
        <f t="shared" si="99"/>
        <v>24</v>
      </c>
      <c r="B379" s="12" t="s">
        <v>976</v>
      </c>
      <c r="C379" s="43" t="s">
        <v>12</v>
      </c>
      <c r="D379" s="17" t="s">
        <v>6</v>
      </c>
      <c r="E379" s="39" t="s">
        <v>971</v>
      </c>
      <c r="F379" s="39" t="s">
        <v>972</v>
      </c>
      <c r="G379" s="44">
        <v>133.19</v>
      </c>
      <c r="H379" s="44">
        <v>249.04</v>
      </c>
      <c r="I379" s="31" t="s">
        <v>952</v>
      </c>
      <c r="J379" s="29">
        <v>80.34</v>
      </c>
      <c r="K379" s="28">
        <f t="shared" si="97"/>
        <v>60.319843832119538</v>
      </c>
      <c r="L379" s="37">
        <v>4</v>
      </c>
      <c r="M379" s="29">
        <f t="shared" si="98"/>
        <v>1.8698100457992342</v>
      </c>
      <c r="N379" s="19"/>
    </row>
    <row r="380" spans="1:14" ht="38.1" customHeight="1" x14ac:dyDescent="0.2">
      <c r="A380" s="12">
        <f t="shared" si="99"/>
        <v>25</v>
      </c>
      <c r="B380" s="12" t="s">
        <v>977</v>
      </c>
      <c r="C380" s="43" t="s">
        <v>12</v>
      </c>
      <c r="D380" s="17" t="s">
        <v>6</v>
      </c>
      <c r="E380" s="39" t="s">
        <v>971</v>
      </c>
      <c r="F380" s="39" t="s">
        <v>972</v>
      </c>
      <c r="G380" s="44">
        <v>177.38</v>
      </c>
      <c r="H380" s="44">
        <v>263.10000000000002</v>
      </c>
      <c r="I380" s="31" t="s">
        <v>956</v>
      </c>
      <c r="J380" s="29">
        <v>80.92</v>
      </c>
      <c r="K380" s="28">
        <f t="shared" si="97"/>
        <v>45.61957379636938</v>
      </c>
      <c r="L380" s="37">
        <v>4</v>
      </c>
      <c r="M380" s="29">
        <f t="shared" si="98"/>
        <v>1.4832562859397904</v>
      </c>
      <c r="N380" s="19"/>
    </row>
    <row r="381" spans="1:14" ht="37.9" customHeight="1" x14ac:dyDescent="0.2">
      <c r="A381" s="12">
        <f t="shared" si="99"/>
        <v>26</v>
      </c>
      <c r="B381" s="12" t="s">
        <v>978</v>
      </c>
      <c r="C381" s="43" t="s">
        <v>12</v>
      </c>
      <c r="D381" s="17" t="s">
        <v>6</v>
      </c>
      <c r="E381" s="39" t="s">
        <v>913</v>
      </c>
      <c r="F381" s="39" t="s">
        <v>914</v>
      </c>
      <c r="G381" s="44">
        <v>177.02</v>
      </c>
      <c r="H381" s="44">
        <v>249.04</v>
      </c>
      <c r="I381" s="31" t="s">
        <v>952</v>
      </c>
      <c r="J381" s="29">
        <v>80.34</v>
      </c>
      <c r="K381" s="28">
        <f t="shared" si="97"/>
        <v>45.384702293526153</v>
      </c>
      <c r="L381" s="37">
        <v>4</v>
      </c>
      <c r="M381" s="29">
        <f t="shared" si="98"/>
        <v>1.4068466839905094</v>
      </c>
      <c r="N381" s="19"/>
    </row>
    <row r="382" spans="1:14" ht="38.1" customHeight="1" x14ac:dyDescent="0.2">
      <c r="A382" s="12">
        <f t="shared" si="99"/>
        <v>27</v>
      </c>
      <c r="B382" s="12" t="s">
        <v>979</v>
      </c>
      <c r="C382" s="43" t="s">
        <v>12</v>
      </c>
      <c r="D382" s="17" t="s">
        <v>6</v>
      </c>
      <c r="E382" s="39" t="s">
        <v>913</v>
      </c>
      <c r="F382" s="39" t="s">
        <v>914</v>
      </c>
      <c r="G382" s="44">
        <v>131.4</v>
      </c>
      <c r="H382" s="44">
        <v>249.04</v>
      </c>
      <c r="I382" s="31" t="s">
        <v>950</v>
      </c>
      <c r="J382" s="29">
        <v>80.34</v>
      </c>
      <c r="K382" s="28">
        <f t="shared" si="97"/>
        <v>61.141552511415519</v>
      </c>
      <c r="L382" s="37">
        <v>4</v>
      </c>
      <c r="M382" s="29">
        <f t="shared" si="98"/>
        <v>1.8952815829528158</v>
      </c>
      <c r="N382" s="19"/>
    </row>
    <row r="383" spans="1:14" ht="38.1" customHeight="1" x14ac:dyDescent="0.2">
      <c r="A383" s="12">
        <f t="shared" si="99"/>
        <v>28</v>
      </c>
      <c r="B383" s="12" t="s">
        <v>980</v>
      </c>
      <c r="C383" s="43" t="s">
        <v>12</v>
      </c>
      <c r="D383" s="17" t="s">
        <v>6</v>
      </c>
      <c r="E383" s="39" t="s">
        <v>913</v>
      </c>
      <c r="F383" s="39" t="s">
        <v>914</v>
      </c>
      <c r="G383" s="44">
        <v>129.51</v>
      </c>
      <c r="H383" s="44">
        <v>249.04</v>
      </c>
      <c r="I383" s="31" t="s">
        <v>952</v>
      </c>
      <c r="J383" s="29">
        <v>80.34</v>
      </c>
      <c r="K383" s="28">
        <f t="shared" si="97"/>
        <v>62.033819782256202</v>
      </c>
      <c r="L383" s="37">
        <v>4</v>
      </c>
      <c r="M383" s="29">
        <f t="shared" si="98"/>
        <v>1.9229403134893059</v>
      </c>
      <c r="N383" s="19"/>
    </row>
    <row r="384" spans="1:14" ht="38.1" customHeight="1" x14ac:dyDescent="0.2">
      <c r="A384" s="14" t="s">
        <v>981</v>
      </c>
      <c r="B384" s="14">
        <f>COUNT((A385:A391))</f>
        <v>7</v>
      </c>
      <c r="C384" s="15"/>
      <c r="D384" s="14"/>
      <c r="E384" s="14"/>
      <c r="F384" s="14"/>
      <c r="G384" s="16">
        <f>SUBTOTAL(9,G385:G391)</f>
        <v>1002.67</v>
      </c>
      <c r="H384" s="16">
        <f>SUBTOTAL(9,H385:H391)</f>
        <v>2049.5300000000002</v>
      </c>
      <c r="I384" s="16"/>
      <c r="J384" s="27"/>
      <c r="K384" s="27"/>
      <c r="L384" s="35"/>
      <c r="M384" s="27"/>
      <c r="N384" s="14"/>
    </row>
    <row r="385" spans="1:14" ht="38.1" customHeight="1" x14ac:dyDescent="0.2">
      <c r="A385" s="12">
        <v>1</v>
      </c>
      <c r="B385" s="12" t="s">
        <v>982</v>
      </c>
      <c r="C385" s="20" t="s">
        <v>12</v>
      </c>
      <c r="D385" s="17" t="s">
        <v>6</v>
      </c>
      <c r="E385" s="38" t="s">
        <v>983</v>
      </c>
      <c r="F385" s="39" t="s">
        <v>984</v>
      </c>
      <c r="G385" s="22">
        <v>165.62</v>
      </c>
      <c r="H385" s="22">
        <v>296.70000000000005</v>
      </c>
      <c r="I385" s="31" t="s">
        <v>727</v>
      </c>
      <c r="J385" s="29">
        <v>100.28</v>
      </c>
      <c r="K385" s="28">
        <f t="shared" ref="K385:K391" si="100">J385/G385*100</f>
        <v>60.548242965825381</v>
      </c>
      <c r="L385" s="37">
        <v>4</v>
      </c>
      <c r="M385" s="29">
        <f t="shared" ref="M385:M391" si="101">H385/G385</f>
        <v>1.7914503079338246</v>
      </c>
      <c r="N385" s="19"/>
    </row>
    <row r="386" spans="1:14" ht="38.1" customHeight="1" x14ac:dyDescent="0.2">
      <c r="A386" s="12">
        <f>A385+1</f>
        <v>2</v>
      </c>
      <c r="B386" s="12" t="s">
        <v>985</v>
      </c>
      <c r="C386" s="20" t="s">
        <v>12</v>
      </c>
      <c r="D386" s="17" t="s">
        <v>6</v>
      </c>
      <c r="E386" s="38" t="s">
        <v>983</v>
      </c>
      <c r="F386" s="39" t="s">
        <v>984</v>
      </c>
      <c r="G386" s="22">
        <v>135.01</v>
      </c>
      <c r="H386" s="22">
        <v>290.73</v>
      </c>
      <c r="I386" s="31" t="s">
        <v>719</v>
      </c>
      <c r="J386" s="29">
        <v>102.21</v>
      </c>
      <c r="K386" s="28">
        <f t="shared" si="100"/>
        <v>75.705503296052143</v>
      </c>
      <c r="L386" s="37">
        <v>4</v>
      </c>
      <c r="M386" s="29">
        <f t="shared" si="101"/>
        <v>2.153396044737427</v>
      </c>
      <c r="N386" s="19"/>
    </row>
    <row r="387" spans="1:14" ht="38.1" customHeight="1" x14ac:dyDescent="0.2">
      <c r="A387" s="12">
        <f t="shared" ref="A387:A391" si="102">A386+1</f>
        <v>3</v>
      </c>
      <c r="B387" s="12" t="s">
        <v>986</v>
      </c>
      <c r="C387" s="20" t="s">
        <v>12</v>
      </c>
      <c r="D387" s="17" t="s">
        <v>6</v>
      </c>
      <c r="E387" s="38" t="s">
        <v>983</v>
      </c>
      <c r="F387" s="39" t="s">
        <v>984</v>
      </c>
      <c r="G387" s="22">
        <v>135</v>
      </c>
      <c r="H387" s="22">
        <v>290.73</v>
      </c>
      <c r="I387" s="31" t="s">
        <v>717</v>
      </c>
      <c r="J387" s="29">
        <v>102.21</v>
      </c>
      <c r="K387" s="28">
        <f t="shared" si="100"/>
        <v>75.711111111111109</v>
      </c>
      <c r="L387" s="37">
        <v>4</v>
      </c>
      <c r="M387" s="29">
        <f t="shared" si="101"/>
        <v>2.1535555555555557</v>
      </c>
      <c r="N387" s="19"/>
    </row>
    <row r="388" spans="1:14" ht="38.1" customHeight="1" x14ac:dyDescent="0.2">
      <c r="A388" s="12">
        <f t="shared" si="102"/>
        <v>4</v>
      </c>
      <c r="B388" s="12" t="s">
        <v>987</v>
      </c>
      <c r="C388" s="20" t="s">
        <v>12</v>
      </c>
      <c r="D388" s="17" t="s">
        <v>6</v>
      </c>
      <c r="E388" s="38" t="s">
        <v>983</v>
      </c>
      <c r="F388" s="39" t="s">
        <v>984</v>
      </c>
      <c r="G388" s="22">
        <v>135</v>
      </c>
      <c r="H388" s="22">
        <v>290.73</v>
      </c>
      <c r="I388" s="31" t="s">
        <v>719</v>
      </c>
      <c r="J388" s="29">
        <v>102.21</v>
      </c>
      <c r="K388" s="28">
        <f t="shared" si="100"/>
        <v>75.711111111111109</v>
      </c>
      <c r="L388" s="37">
        <v>4</v>
      </c>
      <c r="M388" s="29">
        <f t="shared" si="101"/>
        <v>2.1535555555555557</v>
      </c>
      <c r="N388" s="19"/>
    </row>
    <row r="389" spans="1:14" ht="38.1" customHeight="1" x14ac:dyDescent="0.2">
      <c r="A389" s="12">
        <f t="shared" si="102"/>
        <v>5</v>
      </c>
      <c r="B389" s="12" t="s">
        <v>988</v>
      </c>
      <c r="C389" s="20" t="s">
        <v>12</v>
      </c>
      <c r="D389" s="17" t="s">
        <v>6</v>
      </c>
      <c r="E389" s="38" t="s">
        <v>983</v>
      </c>
      <c r="F389" s="39" t="s">
        <v>984</v>
      </c>
      <c r="G389" s="22">
        <v>135</v>
      </c>
      <c r="H389" s="22">
        <v>290.73</v>
      </c>
      <c r="I389" s="31" t="s">
        <v>717</v>
      </c>
      <c r="J389" s="29">
        <v>102.21</v>
      </c>
      <c r="K389" s="28">
        <f t="shared" si="100"/>
        <v>75.711111111111109</v>
      </c>
      <c r="L389" s="37">
        <v>4</v>
      </c>
      <c r="M389" s="29">
        <f t="shared" si="101"/>
        <v>2.1535555555555557</v>
      </c>
      <c r="N389" s="19"/>
    </row>
    <row r="390" spans="1:14" ht="38.1" customHeight="1" x14ac:dyDescent="0.2">
      <c r="A390" s="12">
        <f t="shared" si="102"/>
        <v>6</v>
      </c>
      <c r="B390" s="12" t="s">
        <v>989</v>
      </c>
      <c r="C390" s="20" t="s">
        <v>12</v>
      </c>
      <c r="D390" s="17" t="s">
        <v>6</v>
      </c>
      <c r="E390" s="38" t="s">
        <v>983</v>
      </c>
      <c r="F390" s="39" t="s">
        <v>984</v>
      </c>
      <c r="G390" s="22">
        <v>135.01</v>
      </c>
      <c r="H390" s="22">
        <v>290.73</v>
      </c>
      <c r="I390" s="31" t="s">
        <v>719</v>
      </c>
      <c r="J390" s="29">
        <v>102.21</v>
      </c>
      <c r="K390" s="28">
        <f t="shared" si="100"/>
        <v>75.705503296052143</v>
      </c>
      <c r="L390" s="37">
        <v>4</v>
      </c>
      <c r="M390" s="29">
        <f t="shared" si="101"/>
        <v>2.153396044737427</v>
      </c>
      <c r="N390" s="19"/>
    </row>
    <row r="391" spans="1:14" ht="38.1" customHeight="1" x14ac:dyDescent="0.2">
      <c r="A391" s="12">
        <f t="shared" si="102"/>
        <v>7</v>
      </c>
      <c r="B391" s="12" t="s">
        <v>990</v>
      </c>
      <c r="C391" s="20" t="s">
        <v>12</v>
      </c>
      <c r="D391" s="17" t="s">
        <v>6</v>
      </c>
      <c r="E391" s="38" t="s">
        <v>991</v>
      </c>
      <c r="F391" s="39" t="s">
        <v>992</v>
      </c>
      <c r="G391" s="22">
        <v>162.03</v>
      </c>
      <c r="H391" s="22">
        <v>299.18</v>
      </c>
      <c r="I391" s="31" t="s">
        <v>723</v>
      </c>
      <c r="J391" s="29">
        <v>102.28</v>
      </c>
      <c r="K391" s="28">
        <f t="shared" si="100"/>
        <v>63.124112818613845</v>
      </c>
      <c r="L391" s="37">
        <v>4</v>
      </c>
      <c r="M391" s="29">
        <f t="shared" si="101"/>
        <v>1.8464481886070481</v>
      </c>
      <c r="N391" s="19"/>
    </row>
    <row r="392" spans="1:14" ht="38.1" customHeight="1" x14ac:dyDescent="0.2">
      <c r="A392" s="14" t="s">
        <v>993</v>
      </c>
      <c r="B392" s="14">
        <f>COUNT((A393:A399))</f>
        <v>7</v>
      </c>
      <c r="C392" s="15"/>
      <c r="D392" s="14"/>
      <c r="E392" s="14"/>
      <c r="F392" s="14"/>
      <c r="G392" s="16">
        <f>SUBTOTAL(9,G393:G399)</f>
        <v>1017.77</v>
      </c>
      <c r="H392" s="16">
        <f>SUBTOTAL(9,H393:H399)</f>
        <v>2049.5300000000002</v>
      </c>
      <c r="I392" s="16"/>
      <c r="J392" s="27"/>
      <c r="K392" s="27"/>
      <c r="L392" s="35"/>
      <c r="M392" s="27"/>
      <c r="N392" s="14"/>
    </row>
    <row r="393" spans="1:14" ht="38.1" customHeight="1" x14ac:dyDescent="0.2">
      <c r="A393" s="12">
        <v>1</v>
      </c>
      <c r="B393" s="12" t="s">
        <v>994</v>
      </c>
      <c r="C393" s="20" t="s">
        <v>12</v>
      </c>
      <c r="D393" s="17" t="s">
        <v>6</v>
      </c>
      <c r="E393" s="38" t="s">
        <v>995</v>
      </c>
      <c r="F393" s="39" t="s">
        <v>996</v>
      </c>
      <c r="G393" s="22">
        <v>171.27</v>
      </c>
      <c r="H393" s="22">
        <v>296.70000000000005</v>
      </c>
      <c r="I393" s="31" t="s">
        <v>727</v>
      </c>
      <c r="J393" s="29">
        <v>100.28</v>
      </c>
      <c r="K393" s="28">
        <f t="shared" ref="K393:K399" si="103">J393/G393*100</f>
        <v>58.550826180883988</v>
      </c>
      <c r="L393" s="37">
        <v>4</v>
      </c>
      <c r="M393" s="29">
        <f t="shared" ref="M393:M399" si="104">H393/G393</f>
        <v>1.7323524259940446</v>
      </c>
      <c r="N393" s="19"/>
    </row>
    <row r="394" spans="1:14" ht="38.1" customHeight="1" x14ac:dyDescent="0.2">
      <c r="A394" s="12">
        <f>A393+1</f>
        <v>2</v>
      </c>
      <c r="B394" s="12" t="s">
        <v>997</v>
      </c>
      <c r="C394" s="20" t="s">
        <v>12</v>
      </c>
      <c r="D394" s="17" t="s">
        <v>6</v>
      </c>
      <c r="E394" s="38" t="s">
        <v>995</v>
      </c>
      <c r="F394" s="39" t="s">
        <v>996</v>
      </c>
      <c r="G394" s="22">
        <v>135.09</v>
      </c>
      <c r="H394" s="22">
        <v>290.73</v>
      </c>
      <c r="I394" s="31" t="s">
        <v>717</v>
      </c>
      <c r="J394" s="29">
        <v>102.21</v>
      </c>
      <c r="K394" s="28">
        <f t="shared" si="103"/>
        <v>75.660670664001771</v>
      </c>
      <c r="L394" s="37">
        <v>4</v>
      </c>
      <c r="M394" s="29">
        <f t="shared" si="104"/>
        <v>2.1521208083499888</v>
      </c>
      <c r="N394" s="19"/>
    </row>
    <row r="395" spans="1:14" ht="38.1" customHeight="1" x14ac:dyDescent="0.2">
      <c r="A395" s="12">
        <f t="shared" ref="A395:A399" si="105">A394+1</f>
        <v>3</v>
      </c>
      <c r="B395" s="12" t="s">
        <v>998</v>
      </c>
      <c r="C395" s="20" t="s">
        <v>12</v>
      </c>
      <c r="D395" s="17" t="s">
        <v>6</v>
      </c>
      <c r="E395" s="38" t="s">
        <v>995</v>
      </c>
      <c r="F395" s="39" t="s">
        <v>996</v>
      </c>
      <c r="G395" s="22">
        <v>135.02000000000001</v>
      </c>
      <c r="H395" s="22">
        <v>290.73</v>
      </c>
      <c r="I395" s="31" t="s">
        <v>719</v>
      </c>
      <c r="J395" s="29">
        <v>102.21</v>
      </c>
      <c r="K395" s="28">
        <f t="shared" si="103"/>
        <v>75.699896311657525</v>
      </c>
      <c r="L395" s="37">
        <v>4</v>
      </c>
      <c r="M395" s="29">
        <f t="shared" si="104"/>
        <v>2.15323655754703</v>
      </c>
      <c r="N395" s="19"/>
    </row>
    <row r="396" spans="1:14" ht="38.1" customHeight="1" x14ac:dyDescent="0.2">
      <c r="A396" s="12">
        <f t="shared" si="105"/>
        <v>4</v>
      </c>
      <c r="B396" s="12" t="s">
        <v>999</v>
      </c>
      <c r="C396" s="20" t="s">
        <v>12</v>
      </c>
      <c r="D396" s="17" t="s">
        <v>6</v>
      </c>
      <c r="E396" s="38" t="s">
        <v>995</v>
      </c>
      <c r="F396" s="39" t="s">
        <v>996</v>
      </c>
      <c r="G396" s="22">
        <v>135</v>
      </c>
      <c r="H396" s="22">
        <v>290.73</v>
      </c>
      <c r="I396" s="31" t="s">
        <v>717</v>
      </c>
      <c r="J396" s="29">
        <v>102.21</v>
      </c>
      <c r="K396" s="28">
        <f t="shared" si="103"/>
        <v>75.711111111111109</v>
      </c>
      <c r="L396" s="37">
        <v>4</v>
      </c>
      <c r="M396" s="29">
        <f t="shared" si="104"/>
        <v>2.1535555555555557</v>
      </c>
      <c r="N396" s="19"/>
    </row>
    <row r="397" spans="1:14" ht="38.1" customHeight="1" x14ac:dyDescent="0.2">
      <c r="A397" s="12">
        <f t="shared" si="105"/>
        <v>5</v>
      </c>
      <c r="B397" s="12" t="s">
        <v>1000</v>
      </c>
      <c r="C397" s="20" t="s">
        <v>12</v>
      </c>
      <c r="D397" s="17" t="s">
        <v>6</v>
      </c>
      <c r="E397" s="38" t="s">
        <v>995</v>
      </c>
      <c r="F397" s="39" t="s">
        <v>996</v>
      </c>
      <c r="G397" s="22">
        <v>135.02000000000001</v>
      </c>
      <c r="H397" s="22">
        <v>290.73</v>
      </c>
      <c r="I397" s="31" t="s">
        <v>719</v>
      </c>
      <c r="J397" s="29">
        <v>102.21</v>
      </c>
      <c r="K397" s="28">
        <f t="shared" si="103"/>
        <v>75.699896311657525</v>
      </c>
      <c r="L397" s="37">
        <v>4</v>
      </c>
      <c r="M397" s="29">
        <f t="shared" si="104"/>
        <v>2.15323655754703</v>
      </c>
      <c r="N397" s="19"/>
    </row>
    <row r="398" spans="1:14" ht="38.1" customHeight="1" x14ac:dyDescent="0.2">
      <c r="A398" s="12">
        <f t="shared" si="105"/>
        <v>6</v>
      </c>
      <c r="B398" s="12" t="s">
        <v>1001</v>
      </c>
      <c r="C398" s="20" t="s">
        <v>12</v>
      </c>
      <c r="D398" s="17" t="s">
        <v>6</v>
      </c>
      <c r="E398" s="38" t="s">
        <v>1002</v>
      </c>
      <c r="F398" s="39" t="s">
        <v>1003</v>
      </c>
      <c r="G398" s="22">
        <v>135.09</v>
      </c>
      <c r="H398" s="22">
        <v>290.73</v>
      </c>
      <c r="I398" s="31" t="s">
        <v>717</v>
      </c>
      <c r="J398" s="29">
        <v>102.21</v>
      </c>
      <c r="K398" s="28">
        <f t="shared" si="103"/>
        <v>75.660670664001771</v>
      </c>
      <c r="L398" s="37">
        <v>4</v>
      </c>
      <c r="M398" s="29">
        <f t="shared" si="104"/>
        <v>2.1521208083499888</v>
      </c>
      <c r="N398" s="19"/>
    </row>
    <row r="399" spans="1:14" ht="38.1" customHeight="1" x14ac:dyDescent="0.2">
      <c r="A399" s="12">
        <f t="shared" si="105"/>
        <v>7</v>
      </c>
      <c r="B399" s="12" t="s">
        <v>1004</v>
      </c>
      <c r="C399" s="20" t="s">
        <v>12</v>
      </c>
      <c r="D399" s="17" t="s">
        <v>6</v>
      </c>
      <c r="E399" s="38" t="s">
        <v>1002</v>
      </c>
      <c r="F399" s="39" t="s">
        <v>1003</v>
      </c>
      <c r="G399" s="22">
        <v>171.28</v>
      </c>
      <c r="H399" s="22">
        <v>299.18</v>
      </c>
      <c r="I399" s="31" t="s">
        <v>723</v>
      </c>
      <c r="J399" s="29">
        <v>102.28</v>
      </c>
      <c r="K399" s="28">
        <f t="shared" si="103"/>
        <v>59.715086408220465</v>
      </c>
      <c r="L399" s="37">
        <v>4</v>
      </c>
      <c r="M399" s="29">
        <f t="shared" si="104"/>
        <v>1.7467304997664643</v>
      </c>
      <c r="N399" s="19"/>
    </row>
    <row r="400" spans="1:14" ht="38.1" customHeight="1" x14ac:dyDescent="0.2">
      <c r="A400" s="14" t="s">
        <v>1005</v>
      </c>
      <c r="B400" s="14">
        <f>COUNT((A401:A419))</f>
        <v>19</v>
      </c>
      <c r="C400" s="15"/>
      <c r="D400" s="14"/>
      <c r="E400" s="14"/>
      <c r="F400" s="14"/>
      <c r="G400" s="16">
        <f>SUBTOTAL(9,G401:G419)</f>
        <v>2745.7500000000009</v>
      </c>
      <c r="H400" s="16">
        <f>SUBTOTAL(9,H401:H419)</f>
        <v>5567.1299999999992</v>
      </c>
      <c r="I400" s="16"/>
      <c r="J400" s="27"/>
      <c r="K400" s="27"/>
      <c r="L400" s="35"/>
      <c r="M400" s="27"/>
      <c r="N400" s="14"/>
    </row>
    <row r="401" spans="1:14" ht="38.1" customHeight="1" x14ac:dyDescent="0.2">
      <c r="A401" s="12">
        <v>1</v>
      </c>
      <c r="B401" s="12" t="s">
        <v>1006</v>
      </c>
      <c r="C401" s="20" t="s">
        <v>12</v>
      </c>
      <c r="D401" s="17" t="s">
        <v>6</v>
      </c>
      <c r="E401" s="38" t="s">
        <v>1007</v>
      </c>
      <c r="F401" s="39" t="s">
        <v>1008</v>
      </c>
      <c r="G401" s="22">
        <v>162.04</v>
      </c>
      <c r="H401" s="22">
        <v>296.70000000000005</v>
      </c>
      <c r="I401" s="31" t="s">
        <v>727</v>
      </c>
      <c r="J401" s="29">
        <v>100.28</v>
      </c>
      <c r="K401" s="28">
        <f t="shared" ref="K401:K419" si="106">J401/G401*100</f>
        <v>61.885954085411008</v>
      </c>
      <c r="L401" s="37">
        <v>4</v>
      </c>
      <c r="M401" s="29">
        <f t="shared" ref="M401:M419" si="107">H401/G401</f>
        <v>1.8310293754628491</v>
      </c>
      <c r="N401" s="19"/>
    </row>
    <row r="402" spans="1:14" ht="38.1" customHeight="1" x14ac:dyDescent="0.2">
      <c r="A402" s="12">
        <f>A401+1</f>
        <v>2</v>
      </c>
      <c r="B402" s="12" t="s">
        <v>1009</v>
      </c>
      <c r="C402" s="20" t="s">
        <v>12</v>
      </c>
      <c r="D402" s="17" t="s">
        <v>6</v>
      </c>
      <c r="E402" s="38" t="s">
        <v>1007</v>
      </c>
      <c r="F402" s="39" t="s">
        <v>1008</v>
      </c>
      <c r="G402" s="22">
        <v>134.96</v>
      </c>
      <c r="H402" s="22">
        <v>290.73</v>
      </c>
      <c r="I402" s="31" t="s">
        <v>719</v>
      </c>
      <c r="J402" s="29">
        <v>102.21</v>
      </c>
      <c r="K402" s="28">
        <f t="shared" si="106"/>
        <v>75.733550681683454</v>
      </c>
      <c r="L402" s="37">
        <v>4</v>
      </c>
      <c r="M402" s="29">
        <f t="shared" si="107"/>
        <v>2.1541938352104326</v>
      </c>
      <c r="N402" s="19"/>
    </row>
    <row r="403" spans="1:14" ht="38.1" customHeight="1" x14ac:dyDescent="0.2">
      <c r="A403" s="12">
        <f t="shared" ref="A403:A419" si="108">A402+1</f>
        <v>3</v>
      </c>
      <c r="B403" s="12" t="s">
        <v>1010</v>
      </c>
      <c r="C403" s="20" t="s">
        <v>12</v>
      </c>
      <c r="D403" s="17" t="s">
        <v>6</v>
      </c>
      <c r="E403" s="38" t="s">
        <v>1007</v>
      </c>
      <c r="F403" s="39" t="s">
        <v>1008</v>
      </c>
      <c r="G403" s="22">
        <v>134.88</v>
      </c>
      <c r="H403" s="22">
        <v>290.73</v>
      </c>
      <c r="I403" s="31" t="s">
        <v>717</v>
      </c>
      <c r="J403" s="29">
        <v>102.21</v>
      </c>
      <c r="K403" s="28">
        <f t="shared" si="106"/>
        <v>75.77846975088967</v>
      </c>
      <c r="L403" s="37">
        <v>4</v>
      </c>
      <c r="M403" s="29">
        <f t="shared" si="107"/>
        <v>2.1554715302491103</v>
      </c>
      <c r="N403" s="19"/>
    </row>
    <row r="404" spans="1:14" ht="38.1" customHeight="1" x14ac:dyDescent="0.2">
      <c r="A404" s="12">
        <f t="shared" si="108"/>
        <v>4</v>
      </c>
      <c r="B404" s="12" t="s">
        <v>1011</v>
      </c>
      <c r="C404" s="20" t="s">
        <v>12</v>
      </c>
      <c r="D404" s="17" t="s">
        <v>6</v>
      </c>
      <c r="E404" s="38" t="s">
        <v>1007</v>
      </c>
      <c r="F404" s="39" t="s">
        <v>1008</v>
      </c>
      <c r="G404" s="22">
        <v>134.99</v>
      </c>
      <c r="H404" s="22">
        <v>290.73</v>
      </c>
      <c r="I404" s="31" t="s">
        <v>719</v>
      </c>
      <c r="J404" s="29">
        <v>102.21</v>
      </c>
      <c r="K404" s="28">
        <f t="shared" si="106"/>
        <v>75.716719757019021</v>
      </c>
      <c r="L404" s="37">
        <v>4</v>
      </c>
      <c r="M404" s="29">
        <f t="shared" si="107"/>
        <v>2.1537150900066671</v>
      </c>
      <c r="N404" s="19"/>
    </row>
    <row r="405" spans="1:14" ht="38.1" customHeight="1" x14ac:dyDescent="0.2">
      <c r="A405" s="12">
        <f t="shared" si="108"/>
        <v>5</v>
      </c>
      <c r="B405" s="12" t="s">
        <v>1012</v>
      </c>
      <c r="C405" s="20" t="s">
        <v>12</v>
      </c>
      <c r="D405" s="17" t="s">
        <v>6</v>
      </c>
      <c r="E405" s="38" t="s">
        <v>1007</v>
      </c>
      <c r="F405" s="39" t="s">
        <v>1008</v>
      </c>
      <c r="G405" s="22">
        <v>135.03</v>
      </c>
      <c r="H405" s="22">
        <v>290.73</v>
      </c>
      <c r="I405" s="31" t="s">
        <v>717</v>
      </c>
      <c r="J405" s="29">
        <v>102.21</v>
      </c>
      <c r="K405" s="28">
        <f t="shared" si="106"/>
        <v>75.694290157742714</v>
      </c>
      <c r="L405" s="37">
        <v>4</v>
      </c>
      <c r="M405" s="29">
        <f t="shared" si="107"/>
        <v>2.1530770939791157</v>
      </c>
      <c r="N405" s="19"/>
    </row>
    <row r="406" spans="1:14" ht="38.1" customHeight="1" x14ac:dyDescent="0.2">
      <c r="A406" s="12">
        <f t="shared" si="108"/>
        <v>6</v>
      </c>
      <c r="B406" s="12" t="s">
        <v>1013</v>
      </c>
      <c r="C406" s="20" t="s">
        <v>12</v>
      </c>
      <c r="D406" s="17" t="s">
        <v>6</v>
      </c>
      <c r="E406" s="38" t="s">
        <v>1007</v>
      </c>
      <c r="F406" s="39" t="s">
        <v>1008</v>
      </c>
      <c r="G406" s="22">
        <v>135.06</v>
      </c>
      <c r="H406" s="22">
        <v>290.73</v>
      </c>
      <c r="I406" s="31" t="s">
        <v>719</v>
      </c>
      <c r="J406" s="29">
        <v>102.21</v>
      </c>
      <c r="K406" s="28">
        <f t="shared" si="106"/>
        <v>75.677476677032431</v>
      </c>
      <c r="L406" s="37">
        <v>4</v>
      </c>
      <c r="M406" s="29">
        <f t="shared" si="107"/>
        <v>2.1525988449577969</v>
      </c>
      <c r="N406" s="19"/>
    </row>
    <row r="407" spans="1:14" ht="38.1" customHeight="1" x14ac:dyDescent="0.2">
      <c r="A407" s="12">
        <f t="shared" si="108"/>
        <v>7</v>
      </c>
      <c r="B407" s="12" t="s">
        <v>1014</v>
      </c>
      <c r="C407" s="20" t="s">
        <v>12</v>
      </c>
      <c r="D407" s="17" t="s">
        <v>6</v>
      </c>
      <c r="E407" s="38" t="s">
        <v>1007</v>
      </c>
      <c r="F407" s="39" t="s">
        <v>1008</v>
      </c>
      <c r="G407" s="22">
        <v>162</v>
      </c>
      <c r="H407" s="22">
        <v>299.18</v>
      </c>
      <c r="I407" s="31" t="s">
        <v>723</v>
      </c>
      <c r="J407" s="29">
        <v>102.28</v>
      </c>
      <c r="K407" s="28">
        <f t="shared" si="106"/>
        <v>63.135802469135804</v>
      </c>
      <c r="L407" s="37">
        <v>4</v>
      </c>
      <c r="M407" s="29">
        <f t="shared" si="107"/>
        <v>1.8467901234567901</v>
      </c>
      <c r="N407" s="19"/>
    </row>
    <row r="408" spans="1:14" ht="38.1" customHeight="1" x14ac:dyDescent="0.2">
      <c r="A408" s="12">
        <f>A407+1</f>
        <v>8</v>
      </c>
      <c r="B408" s="12" t="s">
        <v>1015</v>
      </c>
      <c r="C408" s="20" t="s">
        <v>12</v>
      </c>
      <c r="D408" s="17" t="s">
        <v>6</v>
      </c>
      <c r="E408" s="38" t="s">
        <v>1016</v>
      </c>
      <c r="F408" s="39" t="s">
        <v>1017</v>
      </c>
      <c r="G408" s="22">
        <v>162.06</v>
      </c>
      <c r="H408" s="22">
        <v>296.70000000000005</v>
      </c>
      <c r="I408" s="31" t="s">
        <v>727</v>
      </c>
      <c r="J408" s="29">
        <v>100.28</v>
      </c>
      <c r="K408" s="28">
        <f t="shared" si="106"/>
        <v>61.878316672837222</v>
      </c>
      <c r="L408" s="37">
        <v>4</v>
      </c>
      <c r="M408" s="29">
        <f t="shared" si="107"/>
        <v>1.8308034061458722</v>
      </c>
      <c r="N408" s="19"/>
    </row>
    <row r="409" spans="1:14" ht="38.1" customHeight="1" x14ac:dyDescent="0.2">
      <c r="A409" s="12">
        <f t="shared" si="108"/>
        <v>9</v>
      </c>
      <c r="B409" s="12" t="s">
        <v>1018</v>
      </c>
      <c r="C409" s="20" t="s">
        <v>12</v>
      </c>
      <c r="D409" s="17" t="s">
        <v>6</v>
      </c>
      <c r="E409" s="38" t="s">
        <v>1016</v>
      </c>
      <c r="F409" s="39" t="s">
        <v>1017</v>
      </c>
      <c r="G409" s="22">
        <v>135.01</v>
      </c>
      <c r="H409" s="22">
        <v>290.73</v>
      </c>
      <c r="I409" s="31" t="s">
        <v>717</v>
      </c>
      <c r="J409" s="29">
        <v>102.21</v>
      </c>
      <c r="K409" s="28">
        <f t="shared" si="106"/>
        <v>75.705503296052143</v>
      </c>
      <c r="L409" s="37">
        <v>4</v>
      </c>
      <c r="M409" s="29">
        <f t="shared" si="107"/>
        <v>2.153396044737427</v>
      </c>
      <c r="N409" s="19"/>
    </row>
    <row r="410" spans="1:14" ht="38.1" customHeight="1" x14ac:dyDescent="0.2">
      <c r="A410" s="12">
        <f t="shared" si="108"/>
        <v>10</v>
      </c>
      <c r="B410" s="12" t="s">
        <v>1019</v>
      </c>
      <c r="C410" s="20" t="s">
        <v>12</v>
      </c>
      <c r="D410" s="17" t="s">
        <v>6</v>
      </c>
      <c r="E410" s="38" t="s">
        <v>1016</v>
      </c>
      <c r="F410" s="39" t="s">
        <v>1017</v>
      </c>
      <c r="G410" s="22">
        <v>134.99</v>
      </c>
      <c r="H410" s="22">
        <v>290.73</v>
      </c>
      <c r="I410" s="31" t="s">
        <v>719</v>
      </c>
      <c r="J410" s="29">
        <v>102.21</v>
      </c>
      <c r="K410" s="28">
        <f t="shared" si="106"/>
        <v>75.716719757019021</v>
      </c>
      <c r="L410" s="37">
        <v>4</v>
      </c>
      <c r="M410" s="29">
        <f t="shared" si="107"/>
        <v>2.1537150900066671</v>
      </c>
      <c r="N410" s="19"/>
    </row>
    <row r="411" spans="1:14" ht="38.1" customHeight="1" x14ac:dyDescent="0.2">
      <c r="A411" s="12">
        <f t="shared" si="108"/>
        <v>11</v>
      </c>
      <c r="B411" s="12" t="s">
        <v>1020</v>
      </c>
      <c r="C411" s="20" t="s">
        <v>12</v>
      </c>
      <c r="D411" s="17" t="s">
        <v>6</v>
      </c>
      <c r="E411" s="38" t="s">
        <v>1016</v>
      </c>
      <c r="F411" s="39" t="s">
        <v>1017</v>
      </c>
      <c r="G411" s="22">
        <v>134.99</v>
      </c>
      <c r="H411" s="22">
        <v>290.73</v>
      </c>
      <c r="I411" s="31" t="s">
        <v>717</v>
      </c>
      <c r="J411" s="29">
        <v>102.21</v>
      </c>
      <c r="K411" s="28">
        <f t="shared" si="106"/>
        <v>75.716719757019021</v>
      </c>
      <c r="L411" s="37">
        <v>4</v>
      </c>
      <c r="M411" s="29">
        <f t="shared" si="107"/>
        <v>2.1537150900066671</v>
      </c>
      <c r="N411" s="19"/>
    </row>
    <row r="412" spans="1:14" ht="38.1" customHeight="1" x14ac:dyDescent="0.2">
      <c r="A412" s="12">
        <f t="shared" si="108"/>
        <v>12</v>
      </c>
      <c r="B412" s="12" t="s">
        <v>1021</v>
      </c>
      <c r="C412" s="20" t="s">
        <v>12</v>
      </c>
      <c r="D412" s="17" t="s">
        <v>6</v>
      </c>
      <c r="E412" s="38" t="s">
        <v>1016</v>
      </c>
      <c r="F412" s="39" t="s">
        <v>1017</v>
      </c>
      <c r="G412" s="22">
        <v>167.05</v>
      </c>
      <c r="H412" s="22">
        <v>299.18</v>
      </c>
      <c r="I412" s="31" t="s">
        <v>723</v>
      </c>
      <c r="J412" s="29">
        <v>102.28</v>
      </c>
      <c r="K412" s="28">
        <f t="shared" si="106"/>
        <v>61.227177491768927</v>
      </c>
      <c r="L412" s="37">
        <v>4</v>
      </c>
      <c r="M412" s="29">
        <f t="shared" si="107"/>
        <v>1.7909607901825799</v>
      </c>
      <c r="N412" s="19"/>
    </row>
    <row r="413" spans="1:14" ht="38.1" customHeight="1" x14ac:dyDescent="0.2">
      <c r="A413" s="12">
        <f t="shared" si="108"/>
        <v>13</v>
      </c>
      <c r="B413" s="12" t="s">
        <v>1022</v>
      </c>
      <c r="C413" s="20" t="s">
        <v>12</v>
      </c>
      <c r="D413" s="17" t="s">
        <v>6</v>
      </c>
      <c r="E413" s="38" t="s">
        <v>1023</v>
      </c>
      <c r="F413" s="39" t="s">
        <v>1024</v>
      </c>
      <c r="G413" s="22">
        <v>168.77</v>
      </c>
      <c r="H413" s="22">
        <v>296.70000000000005</v>
      </c>
      <c r="I413" s="31" t="s">
        <v>727</v>
      </c>
      <c r="J413" s="29">
        <v>100.28</v>
      </c>
      <c r="K413" s="28">
        <f t="shared" si="106"/>
        <v>59.418143034899565</v>
      </c>
      <c r="L413" s="37">
        <v>4</v>
      </c>
      <c r="M413" s="29">
        <f t="shared" si="107"/>
        <v>1.7580138650234047</v>
      </c>
      <c r="N413" s="19"/>
    </row>
    <row r="414" spans="1:14" ht="38.1" customHeight="1" x14ac:dyDescent="0.2">
      <c r="A414" s="12">
        <f>A413+1</f>
        <v>14</v>
      </c>
      <c r="B414" s="12" t="s">
        <v>1025</v>
      </c>
      <c r="C414" s="20" t="s">
        <v>12</v>
      </c>
      <c r="D414" s="17" t="s">
        <v>6</v>
      </c>
      <c r="E414" s="38" t="s">
        <v>1023</v>
      </c>
      <c r="F414" s="39" t="s">
        <v>1024</v>
      </c>
      <c r="G414" s="22">
        <v>135.06</v>
      </c>
      <c r="H414" s="22">
        <v>290.73</v>
      </c>
      <c r="I414" s="31" t="s">
        <v>717</v>
      </c>
      <c r="J414" s="29">
        <v>102.21</v>
      </c>
      <c r="K414" s="28">
        <f t="shared" si="106"/>
        <v>75.677476677032431</v>
      </c>
      <c r="L414" s="37">
        <v>4</v>
      </c>
      <c r="M414" s="29">
        <f t="shared" si="107"/>
        <v>2.1525988449577969</v>
      </c>
      <c r="N414" s="19"/>
    </row>
    <row r="415" spans="1:14" ht="38.1" customHeight="1" x14ac:dyDescent="0.2">
      <c r="A415" s="12">
        <f t="shared" si="108"/>
        <v>15</v>
      </c>
      <c r="B415" s="12" t="s">
        <v>1026</v>
      </c>
      <c r="C415" s="20" t="s">
        <v>12</v>
      </c>
      <c r="D415" s="17" t="s">
        <v>6</v>
      </c>
      <c r="E415" s="38" t="s">
        <v>1023</v>
      </c>
      <c r="F415" s="39" t="s">
        <v>1024</v>
      </c>
      <c r="G415" s="22">
        <v>135.03</v>
      </c>
      <c r="H415" s="22">
        <v>290.73</v>
      </c>
      <c r="I415" s="31" t="s">
        <v>719</v>
      </c>
      <c r="J415" s="29">
        <v>102.21</v>
      </c>
      <c r="K415" s="28">
        <f t="shared" si="106"/>
        <v>75.694290157742714</v>
      </c>
      <c r="L415" s="37">
        <v>4</v>
      </c>
      <c r="M415" s="29">
        <f t="shared" si="107"/>
        <v>2.1530770939791157</v>
      </c>
      <c r="N415" s="19"/>
    </row>
    <row r="416" spans="1:14" ht="38.1" customHeight="1" x14ac:dyDescent="0.2">
      <c r="A416" s="12">
        <f t="shared" si="108"/>
        <v>16</v>
      </c>
      <c r="B416" s="12" t="s">
        <v>1027</v>
      </c>
      <c r="C416" s="20" t="s">
        <v>12</v>
      </c>
      <c r="D416" s="17" t="s">
        <v>6</v>
      </c>
      <c r="E416" s="38" t="s">
        <v>1028</v>
      </c>
      <c r="F416" s="39" t="s">
        <v>1029</v>
      </c>
      <c r="G416" s="22">
        <v>135.01</v>
      </c>
      <c r="H416" s="22">
        <v>290.73</v>
      </c>
      <c r="I416" s="31" t="s">
        <v>717</v>
      </c>
      <c r="J416" s="29">
        <v>102.21</v>
      </c>
      <c r="K416" s="28">
        <f t="shared" si="106"/>
        <v>75.705503296052143</v>
      </c>
      <c r="L416" s="37">
        <v>4</v>
      </c>
      <c r="M416" s="29">
        <f t="shared" si="107"/>
        <v>2.153396044737427</v>
      </c>
      <c r="N416" s="19"/>
    </row>
    <row r="417" spans="1:14" ht="38.1" customHeight="1" x14ac:dyDescent="0.2">
      <c r="A417" s="12">
        <f t="shared" si="108"/>
        <v>17</v>
      </c>
      <c r="B417" s="12" t="s">
        <v>1030</v>
      </c>
      <c r="C417" s="20" t="s">
        <v>12</v>
      </c>
      <c r="D417" s="17" t="s">
        <v>6</v>
      </c>
      <c r="E417" s="38" t="s">
        <v>1028</v>
      </c>
      <c r="F417" s="39" t="s">
        <v>1029</v>
      </c>
      <c r="G417" s="22">
        <v>135.01</v>
      </c>
      <c r="H417" s="22">
        <v>290.73</v>
      </c>
      <c r="I417" s="31" t="s">
        <v>719</v>
      </c>
      <c r="J417" s="29">
        <v>102.21</v>
      </c>
      <c r="K417" s="28">
        <f t="shared" si="106"/>
        <v>75.705503296052143</v>
      </c>
      <c r="L417" s="37">
        <v>4</v>
      </c>
      <c r="M417" s="29">
        <f t="shared" si="107"/>
        <v>2.153396044737427</v>
      </c>
      <c r="N417" s="19"/>
    </row>
    <row r="418" spans="1:14" ht="38.1" customHeight="1" x14ac:dyDescent="0.2">
      <c r="A418" s="12">
        <f t="shared" si="108"/>
        <v>18</v>
      </c>
      <c r="B418" s="12" t="s">
        <v>1031</v>
      </c>
      <c r="C418" s="20" t="s">
        <v>12</v>
      </c>
      <c r="D418" s="17" t="s">
        <v>6</v>
      </c>
      <c r="E418" s="38" t="s">
        <v>1028</v>
      </c>
      <c r="F418" s="39" t="s">
        <v>1029</v>
      </c>
      <c r="G418" s="22">
        <v>135.03</v>
      </c>
      <c r="H418" s="22">
        <v>290.73</v>
      </c>
      <c r="I418" s="31" t="s">
        <v>717</v>
      </c>
      <c r="J418" s="29">
        <v>102.21</v>
      </c>
      <c r="K418" s="28">
        <f t="shared" si="106"/>
        <v>75.694290157742714</v>
      </c>
      <c r="L418" s="37">
        <v>4</v>
      </c>
      <c r="M418" s="29">
        <f t="shared" si="107"/>
        <v>2.1530770939791157</v>
      </c>
      <c r="N418" s="19"/>
    </row>
    <row r="419" spans="1:14" ht="38.1" customHeight="1" x14ac:dyDescent="0.2">
      <c r="A419" s="12">
        <f t="shared" si="108"/>
        <v>19</v>
      </c>
      <c r="B419" s="12" t="s">
        <v>1032</v>
      </c>
      <c r="C419" s="20" t="s">
        <v>12</v>
      </c>
      <c r="D419" s="17" t="s">
        <v>6</v>
      </c>
      <c r="E419" s="38" t="s">
        <v>1028</v>
      </c>
      <c r="F419" s="39" t="s">
        <v>1029</v>
      </c>
      <c r="G419" s="22">
        <v>168.78</v>
      </c>
      <c r="H419" s="22">
        <v>299.18</v>
      </c>
      <c r="I419" s="31" t="s">
        <v>723</v>
      </c>
      <c r="J419" s="29">
        <v>102.28</v>
      </c>
      <c r="K419" s="28">
        <f t="shared" si="106"/>
        <v>60.599597108662159</v>
      </c>
      <c r="L419" s="37">
        <v>4</v>
      </c>
      <c r="M419" s="29">
        <f t="shared" si="107"/>
        <v>1.772603389027136</v>
      </c>
      <c r="N419" s="19"/>
    </row>
    <row r="420" spans="1:14" ht="38.1" customHeight="1" x14ac:dyDescent="0.2">
      <c r="A420" s="14" t="s">
        <v>1033</v>
      </c>
      <c r="B420" s="14">
        <f>COUNT((A421:A436))</f>
        <v>16</v>
      </c>
      <c r="C420" s="15"/>
      <c r="D420" s="14"/>
      <c r="E420" s="14"/>
      <c r="F420" s="14"/>
      <c r="G420" s="16">
        <f>SUBTOTAL(9,G421:G436)</f>
        <v>2170.6900000000005</v>
      </c>
      <c r="H420" s="16">
        <f>SUBTOTAL(9,H421:H436)</f>
        <v>4097.12</v>
      </c>
      <c r="I420" s="16"/>
      <c r="J420" s="27"/>
      <c r="K420" s="27"/>
      <c r="L420" s="35"/>
      <c r="M420" s="27"/>
      <c r="N420" s="14"/>
    </row>
    <row r="421" spans="1:14" ht="38.1" customHeight="1" x14ac:dyDescent="0.2">
      <c r="A421" s="12">
        <v>1</v>
      </c>
      <c r="B421" s="12" t="s">
        <v>1034</v>
      </c>
      <c r="C421" s="20" t="s">
        <v>12</v>
      </c>
      <c r="D421" s="17" t="s">
        <v>6</v>
      </c>
      <c r="E421" s="38" t="s">
        <v>1035</v>
      </c>
      <c r="F421" s="39" t="s">
        <v>1036</v>
      </c>
      <c r="G421" s="22">
        <v>138.96</v>
      </c>
      <c r="H421" s="22">
        <v>263.10000000000002</v>
      </c>
      <c r="I421" s="31" t="s">
        <v>956</v>
      </c>
      <c r="J421" s="29">
        <v>80.92</v>
      </c>
      <c r="K421" s="28">
        <f t="shared" ref="K421:K436" si="109">J421/G421*100</f>
        <v>58.232584916522732</v>
      </c>
      <c r="L421" s="37">
        <v>4</v>
      </c>
      <c r="M421" s="29">
        <f t="shared" ref="M421:M436" si="110">H421/G421</f>
        <v>1.8933506044905009</v>
      </c>
      <c r="N421" s="19"/>
    </row>
    <row r="422" spans="1:14" ht="38.1" customHeight="1" x14ac:dyDescent="0.2">
      <c r="A422" s="12">
        <f>A421+1</f>
        <v>2</v>
      </c>
      <c r="B422" s="12" t="s">
        <v>1037</v>
      </c>
      <c r="C422" s="20" t="s">
        <v>12</v>
      </c>
      <c r="D422" s="17" t="s">
        <v>6</v>
      </c>
      <c r="E422" s="38" t="s">
        <v>1035</v>
      </c>
      <c r="F422" s="39" t="s">
        <v>1036</v>
      </c>
      <c r="G422" s="22">
        <v>146.24</v>
      </c>
      <c r="H422" s="22">
        <v>263.10000000000002</v>
      </c>
      <c r="I422" s="31" t="s">
        <v>948</v>
      </c>
      <c r="J422" s="29">
        <v>80.92</v>
      </c>
      <c r="K422" s="28">
        <f t="shared" si="109"/>
        <v>55.333698030634572</v>
      </c>
      <c r="L422" s="37">
        <v>4</v>
      </c>
      <c r="M422" s="29">
        <f t="shared" si="110"/>
        <v>1.7990973741794312</v>
      </c>
      <c r="N422" s="19"/>
    </row>
    <row r="423" spans="1:14" ht="38.1" customHeight="1" x14ac:dyDescent="0.2">
      <c r="A423" s="12">
        <f t="shared" ref="A423:A436" si="111">A422+1</f>
        <v>3</v>
      </c>
      <c r="B423" s="12" t="s">
        <v>1038</v>
      </c>
      <c r="C423" s="20" t="s">
        <v>12</v>
      </c>
      <c r="D423" s="17" t="s">
        <v>6</v>
      </c>
      <c r="E423" s="38" t="s">
        <v>1039</v>
      </c>
      <c r="F423" s="39" t="s">
        <v>1040</v>
      </c>
      <c r="G423" s="22">
        <v>146.25</v>
      </c>
      <c r="H423" s="22">
        <v>263.10000000000002</v>
      </c>
      <c r="I423" s="31" t="s">
        <v>956</v>
      </c>
      <c r="J423" s="29">
        <v>80.92</v>
      </c>
      <c r="K423" s="28">
        <f t="shared" si="109"/>
        <v>55.329914529914525</v>
      </c>
      <c r="L423" s="37">
        <v>4</v>
      </c>
      <c r="M423" s="29">
        <f t="shared" si="110"/>
        <v>1.7989743589743592</v>
      </c>
      <c r="N423" s="19"/>
    </row>
    <row r="424" spans="1:14" ht="38.1" customHeight="1" x14ac:dyDescent="0.2">
      <c r="A424" s="12">
        <f t="shared" si="111"/>
        <v>4</v>
      </c>
      <c r="B424" s="12" t="s">
        <v>1041</v>
      </c>
      <c r="C424" s="20" t="s">
        <v>12</v>
      </c>
      <c r="D424" s="17" t="s">
        <v>6</v>
      </c>
      <c r="E424" s="38" t="s">
        <v>1039</v>
      </c>
      <c r="F424" s="39" t="s">
        <v>1040</v>
      </c>
      <c r="G424" s="22">
        <v>121.88</v>
      </c>
      <c r="H424" s="22">
        <v>249.04</v>
      </c>
      <c r="I424" s="31" t="s">
        <v>952</v>
      </c>
      <c r="J424" s="29">
        <v>80.34</v>
      </c>
      <c r="K424" s="28">
        <f t="shared" si="109"/>
        <v>65.917295700689209</v>
      </c>
      <c r="L424" s="37">
        <v>4</v>
      </c>
      <c r="M424" s="29">
        <f t="shared" si="110"/>
        <v>2.0433212996389893</v>
      </c>
      <c r="N424" s="19"/>
    </row>
    <row r="425" spans="1:14" ht="38.1" customHeight="1" x14ac:dyDescent="0.2">
      <c r="A425" s="12">
        <f t="shared" si="111"/>
        <v>5</v>
      </c>
      <c r="B425" s="12" t="s">
        <v>1042</v>
      </c>
      <c r="C425" s="20" t="s">
        <v>12</v>
      </c>
      <c r="D425" s="17" t="s">
        <v>6</v>
      </c>
      <c r="E425" s="38" t="s">
        <v>1039</v>
      </c>
      <c r="F425" s="39" t="s">
        <v>1040</v>
      </c>
      <c r="G425" s="22">
        <v>121.88</v>
      </c>
      <c r="H425" s="22">
        <v>249.04</v>
      </c>
      <c r="I425" s="31" t="s">
        <v>950</v>
      </c>
      <c r="J425" s="29">
        <v>80.34</v>
      </c>
      <c r="K425" s="28">
        <f t="shared" si="109"/>
        <v>65.917295700689209</v>
      </c>
      <c r="L425" s="37">
        <v>4</v>
      </c>
      <c r="M425" s="29">
        <f t="shared" si="110"/>
        <v>2.0433212996389893</v>
      </c>
      <c r="N425" s="19"/>
    </row>
    <row r="426" spans="1:14" ht="38.1" customHeight="1" x14ac:dyDescent="0.2">
      <c r="A426" s="12">
        <f t="shared" si="111"/>
        <v>6</v>
      </c>
      <c r="B426" s="12" t="s">
        <v>1043</v>
      </c>
      <c r="C426" s="20" t="s">
        <v>12</v>
      </c>
      <c r="D426" s="17" t="s">
        <v>6</v>
      </c>
      <c r="E426" s="38" t="s">
        <v>1039</v>
      </c>
      <c r="F426" s="39" t="s">
        <v>1040</v>
      </c>
      <c r="G426" s="22">
        <v>121.88</v>
      </c>
      <c r="H426" s="22">
        <v>249.04</v>
      </c>
      <c r="I426" s="31" t="s">
        <v>952</v>
      </c>
      <c r="J426" s="29">
        <v>80.34</v>
      </c>
      <c r="K426" s="28">
        <f t="shared" si="109"/>
        <v>65.917295700689209</v>
      </c>
      <c r="L426" s="37">
        <v>4</v>
      </c>
      <c r="M426" s="29">
        <f t="shared" si="110"/>
        <v>2.0433212996389893</v>
      </c>
      <c r="N426" s="19"/>
    </row>
    <row r="427" spans="1:14" ht="38.1" customHeight="1" x14ac:dyDescent="0.2">
      <c r="A427" s="12">
        <f t="shared" si="111"/>
        <v>7</v>
      </c>
      <c r="B427" s="12" t="s">
        <v>1044</v>
      </c>
      <c r="C427" s="20" t="s">
        <v>12</v>
      </c>
      <c r="D427" s="17" t="s">
        <v>6</v>
      </c>
      <c r="E427" s="38" t="s">
        <v>1039</v>
      </c>
      <c r="F427" s="39" t="s">
        <v>1040</v>
      </c>
      <c r="G427" s="22">
        <v>121.88</v>
      </c>
      <c r="H427" s="22">
        <v>249.04</v>
      </c>
      <c r="I427" s="31" t="s">
        <v>950</v>
      </c>
      <c r="J427" s="29">
        <v>80.34</v>
      </c>
      <c r="K427" s="28">
        <f t="shared" si="109"/>
        <v>65.917295700689209</v>
      </c>
      <c r="L427" s="37">
        <v>4</v>
      </c>
      <c r="M427" s="29">
        <f t="shared" si="110"/>
        <v>2.0433212996389893</v>
      </c>
      <c r="N427" s="19"/>
    </row>
    <row r="428" spans="1:14" ht="38.1" customHeight="1" x14ac:dyDescent="0.2">
      <c r="A428" s="12">
        <f>A427+1</f>
        <v>8</v>
      </c>
      <c r="B428" s="12" t="s">
        <v>1045</v>
      </c>
      <c r="C428" s="20" t="s">
        <v>12</v>
      </c>
      <c r="D428" s="17" t="s">
        <v>6</v>
      </c>
      <c r="E428" s="38" t="s">
        <v>1039</v>
      </c>
      <c r="F428" s="39" t="s">
        <v>1040</v>
      </c>
      <c r="G428" s="22">
        <v>162.72</v>
      </c>
      <c r="H428" s="22">
        <v>263.10000000000002</v>
      </c>
      <c r="I428" s="31" t="s">
        <v>948</v>
      </c>
      <c r="J428" s="29">
        <v>80.92</v>
      </c>
      <c r="K428" s="28">
        <f t="shared" si="109"/>
        <v>49.729596853490662</v>
      </c>
      <c r="L428" s="37">
        <v>4</v>
      </c>
      <c r="M428" s="29">
        <f t="shared" si="110"/>
        <v>1.6168879056047198</v>
      </c>
      <c r="N428" s="19"/>
    </row>
    <row r="429" spans="1:14" ht="38.1" customHeight="1" x14ac:dyDescent="0.2">
      <c r="A429" s="12">
        <f t="shared" si="111"/>
        <v>9</v>
      </c>
      <c r="B429" s="12" t="s">
        <v>1046</v>
      </c>
      <c r="C429" s="20" t="s">
        <v>12</v>
      </c>
      <c r="D429" s="17" t="s">
        <v>6</v>
      </c>
      <c r="E429" s="38" t="s">
        <v>1047</v>
      </c>
      <c r="F429" s="39" t="s">
        <v>1048</v>
      </c>
      <c r="G429" s="22">
        <v>162.72999999999999</v>
      </c>
      <c r="H429" s="22">
        <v>263.10000000000002</v>
      </c>
      <c r="I429" s="31" t="s">
        <v>956</v>
      </c>
      <c r="J429" s="29">
        <v>80.92</v>
      </c>
      <c r="K429" s="28">
        <f t="shared" si="109"/>
        <v>49.726540895962643</v>
      </c>
      <c r="L429" s="37">
        <v>4</v>
      </c>
      <c r="M429" s="29">
        <f t="shared" si="110"/>
        <v>1.6167885454433728</v>
      </c>
      <c r="N429" s="19"/>
    </row>
    <row r="430" spans="1:14" ht="38.1" customHeight="1" x14ac:dyDescent="0.2">
      <c r="A430" s="12">
        <f t="shared" si="111"/>
        <v>10</v>
      </c>
      <c r="B430" s="12" t="s">
        <v>1049</v>
      </c>
      <c r="C430" s="20" t="s">
        <v>12</v>
      </c>
      <c r="D430" s="17" t="s">
        <v>6</v>
      </c>
      <c r="E430" s="38" t="s">
        <v>1047</v>
      </c>
      <c r="F430" s="39" t="s">
        <v>1048</v>
      </c>
      <c r="G430" s="22">
        <v>121.88</v>
      </c>
      <c r="H430" s="22">
        <v>249.04</v>
      </c>
      <c r="I430" s="31" t="s">
        <v>952</v>
      </c>
      <c r="J430" s="29">
        <v>80.34</v>
      </c>
      <c r="K430" s="28">
        <f t="shared" si="109"/>
        <v>65.917295700689209</v>
      </c>
      <c r="L430" s="37">
        <v>4</v>
      </c>
      <c r="M430" s="29">
        <f t="shared" si="110"/>
        <v>2.0433212996389893</v>
      </c>
      <c r="N430" s="19"/>
    </row>
    <row r="431" spans="1:14" ht="38.1" customHeight="1" x14ac:dyDescent="0.2">
      <c r="A431" s="12">
        <f t="shared" si="111"/>
        <v>11</v>
      </c>
      <c r="B431" s="12" t="s">
        <v>1050</v>
      </c>
      <c r="C431" s="20" t="s">
        <v>12</v>
      </c>
      <c r="D431" s="17" t="s">
        <v>6</v>
      </c>
      <c r="E431" s="38" t="s">
        <v>1047</v>
      </c>
      <c r="F431" s="39" t="s">
        <v>1048</v>
      </c>
      <c r="G431" s="22">
        <v>121.88</v>
      </c>
      <c r="H431" s="22">
        <v>249.04</v>
      </c>
      <c r="I431" s="31" t="s">
        <v>950</v>
      </c>
      <c r="J431" s="29">
        <v>80.34</v>
      </c>
      <c r="K431" s="28">
        <f t="shared" si="109"/>
        <v>65.917295700689209</v>
      </c>
      <c r="L431" s="37">
        <v>4</v>
      </c>
      <c r="M431" s="29">
        <f t="shared" si="110"/>
        <v>2.0433212996389893</v>
      </c>
      <c r="N431" s="19"/>
    </row>
    <row r="432" spans="1:14" ht="38.1" customHeight="1" x14ac:dyDescent="0.2">
      <c r="A432" s="12">
        <f t="shared" si="111"/>
        <v>12</v>
      </c>
      <c r="B432" s="12" t="s">
        <v>1051</v>
      </c>
      <c r="C432" s="20" t="s">
        <v>12</v>
      </c>
      <c r="D432" s="17" t="s">
        <v>6</v>
      </c>
      <c r="E432" s="38" t="s">
        <v>1052</v>
      </c>
      <c r="F432" s="39" t="s">
        <v>1053</v>
      </c>
      <c r="G432" s="22">
        <v>121.88</v>
      </c>
      <c r="H432" s="22">
        <v>249.04</v>
      </c>
      <c r="I432" s="31" t="s">
        <v>952</v>
      </c>
      <c r="J432" s="29">
        <v>80.34</v>
      </c>
      <c r="K432" s="28">
        <f t="shared" si="109"/>
        <v>65.917295700689209</v>
      </c>
      <c r="L432" s="37">
        <v>4</v>
      </c>
      <c r="M432" s="29">
        <f t="shared" si="110"/>
        <v>2.0433212996389893</v>
      </c>
      <c r="N432" s="19"/>
    </row>
    <row r="433" spans="1:14" ht="38.1" customHeight="1" x14ac:dyDescent="0.2">
      <c r="A433" s="12">
        <f t="shared" si="111"/>
        <v>13</v>
      </c>
      <c r="B433" s="12" t="s">
        <v>1054</v>
      </c>
      <c r="C433" s="20" t="s">
        <v>12</v>
      </c>
      <c r="D433" s="17" t="s">
        <v>6</v>
      </c>
      <c r="E433" s="38" t="s">
        <v>1052</v>
      </c>
      <c r="F433" s="39" t="s">
        <v>1053</v>
      </c>
      <c r="G433" s="22">
        <v>121.88</v>
      </c>
      <c r="H433" s="22">
        <v>249.04</v>
      </c>
      <c r="I433" s="31" t="s">
        <v>950</v>
      </c>
      <c r="J433" s="29">
        <v>80.34</v>
      </c>
      <c r="K433" s="28">
        <f t="shared" si="109"/>
        <v>65.917295700689209</v>
      </c>
      <c r="L433" s="37">
        <v>4</v>
      </c>
      <c r="M433" s="29">
        <f t="shared" si="110"/>
        <v>2.0433212996389893</v>
      </c>
      <c r="N433" s="19"/>
    </row>
    <row r="434" spans="1:14" ht="38.1" customHeight="1" x14ac:dyDescent="0.2">
      <c r="A434" s="12">
        <f>A433+1</f>
        <v>14</v>
      </c>
      <c r="B434" s="12" t="s">
        <v>1055</v>
      </c>
      <c r="C434" s="20" t="s">
        <v>12</v>
      </c>
      <c r="D434" s="17" t="s">
        <v>6</v>
      </c>
      <c r="E434" s="38" t="s">
        <v>1052</v>
      </c>
      <c r="F434" s="39" t="s">
        <v>1053</v>
      </c>
      <c r="G434" s="22">
        <v>146.25</v>
      </c>
      <c r="H434" s="22">
        <v>263.10000000000002</v>
      </c>
      <c r="I434" s="31" t="s">
        <v>948</v>
      </c>
      <c r="J434" s="29">
        <v>80.92</v>
      </c>
      <c r="K434" s="28">
        <f t="shared" si="109"/>
        <v>55.329914529914525</v>
      </c>
      <c r="L434" s="37">
        <v>4</v>
      </c>
      <c r="M434" s="29">
        <f t="shared" si="110"/>
        <v>1.7989743589743592</v>
      </c>
      <c r="N434" s="19"/>
    </row>
    <row r="435" spans="1:14" ht="38.1" customHeight="1" x14ac:dyDescent="0.2">
      <c r="A435" s="12">
        <f t="shared" si="111"/>
        <v>15</v>
      </c>
      <c r="B435" s="12" t="s">
        <v>1056</v>
      </c>
      <c r="C435" s="20" t="s">
        <v>12</v>
      </c>
      <c r="D435" s="17" t="s">
        <v>6</v>
      </c>
      <c r="E435" s="38" t="s">
        <v>1057</v>
      </c>
      <c r="F435" s="39" t="s">
        <v>1058</v>
      </c>
      <c r="G435" s="22">
        <v>146.25</v>
      </c>
      <c r="H435" s="22">
        <v>263.10000000000002</v>
      </c>
      <c r="I435" s="31" t="s">
        <v>956</v>
      </c>
      <c r="J435" s="29">
        <v>80.92</v>
      </c>
      <c r="K435" s="28">
        <f t="shared" si="109"/>
        <v>55.329914529914525</v>
      </c>
      <c r="L435" s="37">
        <v>4</v>
      </c>
      <c r="M435" s="29">
        <f t="shared" si="110"/>
        <v>1.7989743589743592</v>
      </c>
      <c r="N435" s="19"/>
    </row>
    <row r="436" spans="1:14" ht="38.1" customHeight="1" x14ac:dyDescent="0.2">
      <c r="A436" s="12">
        <f t="shared" si="111"/>
        <v>16</v>
      </c>
      <c r="B436" s="12" t="s">
        <v>1059</v>
      </c>
      <c r="C436" s="20" t="s">
        <v>12</v>
      </c>
      <c r="D436" s="17" t="s">
        <v>6</v>
      </c>
      <c r="E436" s="38" t="s">
        <v>1057</v>
      </c>
      <c r="F436" s="39" t="s">
        <v>1058</v>
      </c>
      <c r="G436" s="22">
        <v>146.25</v>
      </c>
      <c r="H436" s="22">
        <v>263.10000000000002</v>
      </c>
      <c r="I436" s="31" t="s">
        <v>948</v>
      </c>
      <c r="J436" s="29">
        <v>80.92</v>
      </c>
      <c r="K436" s="28">
        <f t="shared" si="109"/>
        <v>55.329914529914525</v>
      </c>
      <c r="L436" s="37">
        <v>4</v>
      </c>
      <c r="M436" s="29">
        <f t="shared" si="110"/>
        <v>1.7989743589743592</v>
      </c>
      <c r="N436" s="19"/>
    </row>
    <row r="437" spans="1:14" ht="38.1" customHeight="1" x14ac:dyDescent="0.2">
      <c r="A437" s="14" t="s">
        <v>1060</v>
      </c>
      <c r="B437" s="14">
        <f>COUNT((A438:A457))</f>
        <v>20</v>
      </c>
      <c r="C437" s="15"/>
      <c r="D437" s="14"/>
      <c r="E437" s="14"/>
      <c r="F437" s="14"/>
      <c r="G437" s="16">
        <f>SUBTOTAL(9,G438:G457)</f>
        <v>2763.0100000000007</v>
      </c>
      <c r="H437" s="16">
        <f>SUBTOTAL(9,H438:H457)</f>
        <v>5093.28</v>
      </c>
      <c r="I437" s="16"/>
      <c r="J437" s="27"/>
      <c r="K437" s="27"/>
      <c r="L437" s="35"/>
      <c r="M437" s="27"/>
      <c r="N437" s="14"/>
    </row>
    <row r="438" spans="1:14" ht="38.1" customHeight="1" x14ac:dyDescent="0.2">
      <c r="A438" s="12">
        <v>1</v>
      </c>
      <c r="B438" s="12" t="s">
        <v>1061</v>
      </c>
      <c r="C438" s="20" t="s">
        <v>12</v>
      </c>
      <c r="D438" s="17" t="s">
        <v>6</v>
      </c>
      <c r="E438" s="38" t="s">
        <v>1062</v>
      </c>
      <c r="F438" s="39" t="s">
        <v>1063</v>
      </c>
      <c r="G438" s="22">
        <v>162.72</v>
      </c>
      <c r="H438" s="22">
        <v>263.10000000000002</v>
      </c>
      <c r="I438" s="31" t="s">
        <v>956</v>
      </c>
      <c r="J438" s="29">
        <v>80.92</v>
      </c>
      <c r="K438" s="28">
        <f t="shared" ref="K438:K457" si="112">J438/G438*100</f>
        <v>49.729596853490662</v>
      </c>
      <c r="L438" s="37">
        <v>4</v>
      </c>
      <c r="M438" s="29">
        <f t="shared" ref="M438:M457" si="113">H438/G438</f>
        <v>1.6168879056047198</v>
      </c>
      <c r="N438" s="19"/>
    </row>
    <row r="439" spans="1:14" ht="38.1" customHeight="1" x14ac:dyDescent="0.2">
      <c r="A439" s="12">
        <f>A438+1</f>
        <v>2</v>
      </c>
      <c r="B439" s="12" t="s">
        <v>1064</v>
      </c>
      <c r="C439" s="20" t="s">
        <v>12</v>
      </c>
      <c r="D439" s="17" t="s">
        <v>6</v>
      </c>
      <c r="E439" s="38" t="s">
        <v>1062</v>
      </c>
      <c r="F439" s="39" t="s">
        <v>1063</v>
      </c>
      <c r="G439" s="22">
        <v>121.88</v>
      </c>
      <c r="H439" s="22">
        <v>249.04</v>
      </c>
      <c r="I439" s="31" t="s">
        <v>952</v>
      </c>
      <c r="J439" s="29">
        <v>80.34</v>
      </c>
      <c r="K439" s="28">
        <f t="shared" si="112"/>
        <v>65.917295700689209</v>
      </c>
      <c r="L439" s="37">
        <v>4</v>
      </c>
      <c r="M439" s="29">
        <f t="shared" si="113"/>
        <v>2.0433212996389893</v>
      </c>
      <c r="N439" s="19"/>
    </row>
    <row r="440" spans="1:14" ht="38.1" customHeight="1" x14ac:dyDescent="0.2">
      <c r="A440" s="12">
        <f t="shared" ref="A440:A457" si="114">A439+1</f>
        <v>3</v>
      </c>
      <c r="B440" s="12" t="s">
        <v>1065</v>
      </c>
      <c r="C440" s="20" t="s">
        <v>12</v>
      </c>
      <c r="D440" s="17" t="s">
        <v>6</v>
      </c>
      <c r="E440" s="38" t="s">
        <v>1062</v>
      </c>
      <c r="F440" s="39" t="s">
        <v>1063</v>
      </c>
      <c r="G440" s="22">
        <v>121.88</v>
      </c>
      <c r="H440" s="22">
        <v>249.04</v>
      </c>
      <c r="I440" s="31" t="s">
        <v>950</v>
      </c>
      <c r="J440" s="29">
        <v>80.34</v>
      </c>
      <c r="K440" s="28">
        <f t="shared" si="112"/>
        <v>65.917295700689209</v>
      </c>
      <c r="L440" s="37">
        <v>4</v>
      </c>
      <c r="M440" s="29">
        <f t="shared" si="113"/>
        <v>2.0433212996389893</v>
      </c>
      <c r="N440" s="19"/>
    </row>
    <row r="441" spans="1:14" ht="38.1" customHeight="1" x14ac:dyDescent="0.2">
      <c r="A441" s="12">
        <f t="shared" si="114"/>
        <v>4</v>
      </c>
      <c r="B441" s="12" t="s">
        <v>1066</v>
      </c>
      <c r="C441" s="20" t="s">
        <v>12</v>
      </c>
      <c r="D441" s="17" t="s">
        <v>6</v>
      </c>
      <c r="E441" s="38" t="s">
        <v>1062</v>
      </c>
      <c r="F441" s="39" t="s">
        <v>1063</v>
      </c>
      <c r="G441" s="22">
        <v>121.88</v>
      </c>
      <c r="H441" s="22">
        <v>249.04</v>
      </c>
      <c r="I441" s="31" t="s">
        <v>952</v>
      </c>
      <c r="J441" s="29">
        <v>80.34</v>
      </c>
      <c r="K441" s="28">
        <f t="shared" si="112"/>
        <v>65.917295700689209</v>
      </c>
      <c r="L441" s="37">
        <v>4</v>
      </c>
      <c r="M441" s="29">
        <f t="shared" si="113"/>
        <v>2.0433212996389893</v>
      </c>
      <c r="N441" s="19"/>
    </row>
    <row r="442" spans="1:14" ht="38.1" customHeight="1" x14ac:dyDescent="0.2">
      <c r="A442" s="12">
        <f t="shared" si="114"/>
        <v>5</v>
      </c>
      <c r="B442" s="12" t="s">
        <v>1067</v>
      </c>
      <c r="C442" s="20" t="s">
        <v>12</v>
      </c>
      <c r="D442" s="17" t="s">
        <v>6</v>
      </c>
      <c r="E442" s="38" t="s">
        <v>1062</v>
      </c>
      <c r="F442" s="39" t="s">
        <v>1063</v>
      </c>
      <c r="G442" s="22">
        <v>121.88</v>
      </c>
      <c r="H442" s="22">
        <v>249.04</v>
      </c>
      <c r="I442" s="31" t="s">
        <v>950</v>
      </c>
      <c r="J442" s="29">
        <v>80.34</v>
      </c>
      <c r="K442" s="28">
        <f t="shared" si="112"/>
        <v>65.917295700689209</v>
      </c>
      <c r="L442" s="37">
        <v>4</v>
      </c>
      <c r="M442" s="29">
        <f t="shared" si="113"/>
        <v>2.0433212996389893</v>
      </c>
      <c r="N442" s="19"/>
    </row>
    <row r="443" spans="1:14" ht="38.1" customHeight="1" x14ac:dyDescent="0.2">
      <c r="A443" s="12">
        <f t="shared" si="114"/>
        <v>6</v>
      </c>
      <c r="B443" s="12" t="s">
        <v>1068</v>
      </c>
      <c r="C443" s="20" t="s">
        <v>12</v>
      </c>
      <c r="D443" s="17" t="s">
        <v>6</v>
      </c>
      <c r="E443" s="38" t="s">
        <v>1062</v>
      </c>
      <c r="F443" s="39" t="s">
        <v>1063</v>
      </c>
      <c r="G443" s="22">
        <v>162.5</v>
      </c>
      <c r="H443" s="22">
        <v>263.10000000000002</v>
      </c>
      <c r="I443" s="31" t="s">
        <v>948</v>
      </c>
      <c r="J443" s="29">
        <v>80.92</v>
      </c>
      <c r="K443" s="28">
        <f t="shared" si="112"/>
        <v>49.796923076923079</v>
      </c>
      <c r="L443" s="37">
        <v>4</v>
      </c>
      <c r="M443" s="29">
        <f t="shared" si="113"/>
        <v>1.6190769230769233</v>
      </c>
      <c r="N443" s="19"/>
    </row>
    <row r="444" spans="1:14" ht="38.1" customHeight="1" x14ac:dyDescent="0.2">
      <c r="A444" s="12">
        <f t="shared" si="114"/>
        <v>7</v>
      </c>
      <c r="B444" s="12" t="s">
        <v>1069</v>
      </c>
      <c r="C444" s="20" t="s">
        <v>12</v>
      </c>
      <c r="D444" s="17" t="s">
        <v>6</v>
      </c>
      <c r="E444" s="38" t="s">
        <v>1070</v>
      </c>
      <c r="F444" s="39" t="s">
        <v>1071</v>
      </c>
      <c r="G444" s="22">
        <v>162.5</v>
      </c>
      <c r="H444" s="22">
        <v>263.10000000000002</v>
      </c>
      <c r="I444" s="31" t="s">
        <v>956</v>
      </c>
      <c r="J444" s="29">
        <v>80.92</v>
      </c>
      <c r="K444" s="28">
        <f t="shared" si="112"/>
        <v>49.796923076923079</v>
      </c>
      <c r="L444" s="37">
        <v>4</v>
      </c>
      <c r="M444" s="29">
        <f t="shared" si="113"/>
        <v>1.6190769230769233</v>
      </c>
      <c r="N444" s="19"/>
    </row>
    <row r="445" spans="1:14" ht="38.1" customHeight="1" x14ac:dyDescent="0.2">
      <c r="A445" s="12">
        <f>A444+1</f>
        <v>8</v>
      </c>
      <c r="B445" s="12" t="s">
        <v>1072</v>
      </c>
      <c r="C445" s="20" t="s">
        <v>12</v>
      </c>
      <c r="D445" s="17" t="s">
        <v>6</v>
      </c>
      <c r="E445" s="38" t="s">
        <v>1070</v>
      </c>
      <c r="F445" s="39" t="s">
        <v>1071</v>
      </c>
      <c r="G445" s="22">
        <v>121.88</v>
      </c>
      <c r="H445" s="22">
        <v>249.04</v>
      </c>
      <c r="I445" s="31" t="s">
        <v>952</v>
      </c>
      <c r="J445" s="29">
        <v>80.34</v>
      </c>
      <c r="K445" s="28">
        <f t="shared" si="112"/>
        <v>65.917295700689209</v>
      </c>
      <c r="L445" s="37">
        <v>4</v>
      </c>
      <c r="M445" s="29">
        <f t="shared" si="113"/>
        <v>2.0433212996389893</v>
      </c>
      <c r="N445" s="19"/>
    </row>
    <row r="446" spans="1:14" ht="38.1" customHeight="1" x14ac:dyDescent="0.2">
      <c r="A446" s="12">
        <f t="shared" si="114"/>
        <v>9</v>
      </c>
      <c r="B446" s="12" t="s">
        <v>1073</v>
      </c>
      <c r="C446" s="20" t="s">
        <v>12</v>
      </c>
      <c r="D446" s="17" t="s">
        <v>6</v>
      </c>
      <c r="E446" s="38" t="s">
        <v>1070</v>
      </c>
      <c r="F446" s="39" t="s">
        <v>1071</v>
      </c>
      <c r="G446" s="22">
        <v>121.88</v>
      </c>
      <c r="H446" s="22">
        <v>249.04</v>
      </c>
      <c r="I446" s="31" t="s">
        <v>950</v>
      </c>
      <c r="J446" s="29">
        <v>80.34</v>
      </c>
      <c r="K446" s="28">
        <f t="shared" si="112"/>
        <v>65.917295700689209</v>
      </c>
      <c r="L446" s="37">
        <v>4</v>
      </c>
      <c r="M446" s="29">
        <f t="shared" si="113"/>
        <v>2.0433212996389893</v>
      </c>
      <c r="N446" s="19"/>
    </row>
    <row r="447" spans="1:14" ht="38.1" customHeight="1" x14ac:dyDescent="0.2">
      <c r="A447" s="12">
        <f t="shared" si="114"/>
        <v>10</v>
      </c>
      <c r="B447" s="12" t="s">
        <v>1074</v>
      </c>
      <c r="C447" s="20" t="s">
        <v>12</v>
      </c>
      <c r="D447" s="17" t="s">
        <v>6</v>
      </c>
      <c r="E447" s="38" t="s">
        <v>1070</v>
      </c>
      <c r="F447" s="39" t="s">
        <v>1071</v>
      </c>
      <c r="G447" s="22">
        <v>162.5</v>
      </c>
      <c r="H447" s="22">
        <v>263.10000000000002</v>
      </c>
      <c r="I447" s="31" t="s">
        <v>948</v>
      </c>
      <c r="J447" s="29">
        <v>80.92</v>
      </c>
      <c r="K447" s="28">
        <f t="shared" si="112"/>
        <v>49.796923076923079</v>
      </c>
      <c r="L447" s="37">
        <v>4</v>
      </c>
      <c r="M447" s="29">
        <f t="shared" si="113"/>
        <v>1.6190769230769233</v>
      </c>
      <c r="N447" s="19"/>
    </row>
    <row r="448" spans="1:14" ht="38.1" customHeight="1" x14ac:dyDescent="0.2">
      <c r="A448" s="12">
        <f t="shared" si="114"/>
        <v>11</v>
      </c>
      <c r="B448" s="12" t="s">
        <v>1075</v>
      </c>
      <c r="C448" s="20" t="s">
        <v>12</v>
      </c>
      <c r="D448" s="17" t="s">
        <v>6</v>
      </c>
      <c r="E448" s="38" t="s">
        <v>1076</v>
      </c>
      <c r="F448" s="39" t="s">
        <v>1077</v>
      </c>
      <c r="G448" s="22">
        <v>162.5</v>
      </c>
      <c r="H448" s="22">
        <v>263.10000000000002</v>
      </c>
      <c r="I448" s="31" t="s">
        <v>956</v>
      </c>
      <c r="J448" s="29">
        <v>80.92</v>
      </c>
      <c r="K448" s="28">
        <f t="shared" si="112"/>
        <v>49.796923076923079</v>
      </c>
      <c r="L448" s="37">
        <v>4</v>
      </c>
      <c r="M448" s="29">
        <f t="shared" si="113"/>
        <v>1.6190769230769233</v>
      </c>
      <c r="N448" s="19"/>
    </row>
    <row r="449" spans="1:14" ht="38.1" customHeight="1" x14ac:dyDescent="0.2">
      <c r="A449" s="12">
        <f t="shared" si="114"/>
        <v>12</v>
      </c>
      <c r="B449" s="12" t="s">
        <v>1078</v>
      </c>
      <c r="C449" s="20" t="s">
        <v>12</v>
      </c>
      <c r="D449" s="17" t="s">
        <v>6</v>
      </c>
      <c r="E449" s="38" t="s">
        <v>1076</v>
      </c>
      <c r="F449" s="39" t="s">
        <v>1077</v>
      </c>
      <c r="G449" s="22">
        <v>121.88</v>
      </c>
      <c r="H449" s="22">
        <v>249.04</v>
      </c>
      <c r="I449" s="31" t="s">
        <v>952</v>
      </c>
      <c r="J449" s="29">
        <v>80.34</v>
      </c>
      <c r="K449" s="28">
        <f t="shared" si="112"/>
        <v>65.917295700689209</v>
      </c>
      <c r="L449" s="37">
        <v>4</v>
      </c>
      <c r="M449" s="29">
        <f t="shared" si="113"/>
        <v>2.0433212996389893</v>
      </c>
      <c r="N449" s="19"/>
    </row>
    <row r="450" spans="1:14" ht="38.1" customHeight="1" x14ac:dyDescent="0.2">
      <c r="A450" s="12">
        <f t="shared" si="114"/>
        <v>13</v>
      </c>
      <c r="B450" s="12" t="s">
        <v>1079</v>
      </c>
      <c r="C450" s="20" t="s">
        <v>12</v>
      </c>
      <c r="D450" s="17" t="s">
        <v>6</v>
      </c>
      <c r="E450" s="38" t="s">
        <v>1076</v>
      </c>
      <c r="F450" s="39" t="s">
        <v>1077</v>
      </c>
      <c r="G450" s="22">
        <v>121.88</v>
      </c>
      <c r="H450" s="22">
        <v>249.04</v>
      </c>
      <c r="I450" s="31" t="s">
        <v>950</v>
      </c>
      <c r="J450" s="29">
        <v>80.34</v>
      </c>
      <c r="K450" s="28">
        <f t="shared" si="112"/>
        <v>65.917295700689209</v>
      </c>
      <c r="L450" s="37">
        <v>4</v>
      </c>
      <c r="M450" s="29">
        <f t="shared" si="113"/>
        <v>2.0433212996389893</v>
      </c>
      <c r="N450" s="19"/>
    </row>
    <row r="451" spans="1:14" ht="38.1" customHeight="1" x14ac:dyDescent="0.2">
      <c r="A451" s="12">
        <f>A450+1</f>
        <v>14</v>
      </c>
      <c r="B451" s="12" t="s">
        <v>1080</v>
      </c>
      <c r="C451" s="20" t="s">
        <v>12</v>
      </c>
      <c r="D451" s="17" t="s">
        <v>6</v>
      </c>
      <c r="E451" s="38" t="s">
        <v>1076</v>
      </c>
      <c r="F451" s="39" t="s">
        <v>1077</v>
      </c>
      <c r="G451" s="22">
        <v>162.5</v>
      </c>
      <c r="H451" s="22">
        <v>263.10000000000002</v>
      </c>
      <c r="I451" s="31" t="s">
        <v>948</v>
      </c>
      <c r="J451" s="29">
        <v>80.92</v>
      </c>
      <c r="K451" s="28">
        <f t="shared" si="112"/>
        <v>49.796923076923079</v>
      </c>
      <c r="L451" s="37">
        <v>4</v>
      </c>
      <c r="M451" s="29">
        <f t="shared" si="113"/>
        <v>1.6190769230769233</v>
      </c>
      <c r="N451" s="19"/>
    </row>
    <row r="452" spans="1:14" ht="38.1" customHeight="1" x14ac:dyDescent="0.2">
      <c r="A452" s="12">
        <f t="shared" si="114"/>
        <v>15</v>
      </c>
      <c r="B452" s="12" t="s">
        <v>1081</v>
      </c>
      <c r="C452" s="20" t="s">
        <v>12</v>
      </c>
      <c r="D452" s="17" t="s">
        <v>6</v>
      </c>
      <c r="E452" s="38" t="s">
        <v>1082</v>
      </c>
      <c r="F452" s="39" t="s">
        <v>1083</v>
      </c>
      <c r="G452" s="22">
        <v>162.5</v>
      </c>
      <c r="H452" s="22">
        <v>263.10000000000002</v>
      </c>
      <c r="I452" s="31" t="s">
        <v>956</v>
      </c>
      <c r="J452" s="29">
        <v>80.92</v>
      </c>
      <c r="K452" s="28">
        <f t="shared" si="112"/>
        <v>49.796923076923079</v>
      </c>
      <c r="L452" s="37">
        <v>4</v>
      </c>
      <c r="M452" s="29">
        <f t="shared" si="113"/>
        <v>1.6190769230769233</v>
      </c>
      <c r="N452" s="19"/>
    </row>
    <row r="453" spans="1:14" ht="38.1" customHeight="1" x14ac:dyDescent="0.2">
      <c r="A453" s="12">
        <f t="shared" si="114"/>
        <v>16</v>
      </c>
      <c r="B453" s="12" t="s">
        <v>1084</v>
      </c>
      <c r="C453" s="20" t="s">
        <v>12</v>
      </c>
      <c r="D453" s="17" t="s">
        <v>6</v>
      </c>
      <c r="E453" s="38" t="s">
        <v>1082</v>
      </c>
      <c r="F453" s="39" t="s">
        <v>1083</v>
      </c>
      <c r="G453" s="22">
        <v>121.88</v>
      </c>
      <c r="H453" s="22">
        <v>249.04</v>
      </c>
      <c r="I453" s="31" t="s">
        <v>952</v>
      </c>
      <c r="J453" s="29">
        <v>80.34</v>
      </c>
      <c r="K453" s="28">
        <f t="shared" si="112"/>
        <v>65.917295700689209</v>
      </c>
      <c r="L453" s="37">
        <v>4</v>
      </c>
      <c r="M453" s="29">
        <f t="shared" si="113"/>
        <v>2.0433212996389893</v>
      </c>
      <c r="N453" s="19"/>
    </row>
    <row r="454" spans="1:14" ht="38.1" customHeight="1" x14ac:dyDescent="0.2">
      <c r="A454" s="12">
        <f t="shared" si="114"/>
        <v>17</v>
      </c>
      <c r="B454" s="12" t="s">
        <v>1085</v>
      </c>
      <c r="C454" s="20" t="s">
        <v>12</v>
      </c>
      <c r="D454" s="17" t="s">
        <v>6</v>
      </c>
      <c r="E454" s="38" t="s">
        <v>1082</v>
      </c>
      <c r="F454" s="39" t="s">
        <v>1083</v>
      </c>
      <c r="G454" s="22">
        <v>121.88</v>
      </c>
      <c r="H454" s="22">
        <v>249.04</v>
      </c>
      <c r="I454" s="31" t="s">
        <v>950</v>
      </c>
      <c r="J454" s="29">
        <v>80.34</v>
      </c>
      <c r="K454" s="28">
        <f t="shared" si="112"/>
        <v>65.917295700689209</v>
      </c>
      <c r="L454" s="37">
        <v>4</v>
      </c>
      <c r="M454" s="29">
        <f t="shared" si="113"/>
        <v>2.0433212996389893</v>
      </c>
      <c r="N454" s="19"/>
    </row>
    <row r="455" spans="1:14" ht="38.1" customHeight="1" x14ac:dyDescent="0.2">
      <c r="A455" s="12">
        <f t="shared" si="114"/>
        <v>18</v>
      </c>
      <c r="B455" s="12" t="s">
        <v>1086</v>
      </c>
      <c r="C455" s="20" t="s">
        <v>12</v>
      </c>
      <c r="D455" s="17" t="s">
        <v>6</v>
      </c>
      <c r="E455" s="38" t="s">
        <v>1082</v>
      </c>
      <c r="F455" s="39" t="s">
        <v>1083</v>
      </c>
      <c r="G455" s="22">
        <v>121.88</v>
      </c>
      <c r="H455" s="22">
        <v>249.04</v>
      </c>
      <c r="I455" s="31" t="s">
        <v>952</v>
      </c>
      <c r="J455" s="29">
        <v>80.34</v>
      </c>
      <c r="K455" s="28">
        <f t="shared" si="112"/>
        <v>65.917295700689209</v>
      </c>
      <c r="L455" s="37">
        <v>4</v>
      </c>
      <c r="M455" s="29">
        <f t="shared" si="113"/>
        <v>2.0433212996389893</v>
      </c>
      <c r="N455" s="19"/>
    </row>
    <row r="456" spans="1:14" ht="38.1" customHeight="1" x14ac:dyDescent="0.2">
      <c r="A456" s="12">
        <f t="shared" si="114"/>
        <v>19</v>
      </c>
      <c r="B456" s="12" t="s">
        <v>1087</v>
      </c>
      <c r="C456" s="20" t="s">
        <v>12</v>
      </c>
      <c r="D456" s="17" t="s">
        <v>6</v>
      </c>
      <c r="E456" s="38" t="s">
        <v>1082</v>
      </c>
      <c r="F456" s="39" t="s">
        <v>1083</v>
      </c>
      <c r="G456" s="22">
        <v>121.88</v>
      </c>
      <c r="H456" s="22">
        <v>249.04</v>
      </c>
      <c r="I456" s="31" t="s">
        <v>950</v>
      </c>
      <c r="J456" s="29">
        <v>80.34</v>
      </c>
      <c r="K456" s="28">
        <f t="shared" si="112"/>
        <v>65.917295700689209</v>
      </c>
      <c r="L456" s="37">
        <v>4</v>
      </c>
      <c r="M456" s="29">
        <f t="shared" si="113"/>
        <v>2.0433212996389893</v>
      </c>
      <c r="N456" s="19"/>
    </row>
    <row r="457" spans="1:14" ht="38.1" customHeight="1" x14ac:dyDescent="0.2">
      <c r="A457" s="12">
        <f t="shared" si="114"/>
        <v>20</v>
      </c>
      <c r="B457" s="12" t="s">
        <v>1088</v>
      </c>
      <c r="C457" s="20" t="s">
        <v>12</v>
      </c>
      <c r="D457" s="17" t="s">
        <v>6</v>
      </c>
      <c r="E457" s="38" t="s">
        <v>1082</v>
      </c>
      <c r="F457" s="39" t="s">
        <v>1083</v>
      </c>
      <c r="G457" s="22">
        <v>162.72999999999999</v>
      </c>
      <c r="H457" s="22">
        <v>263.10000000000002</v>
      </c>
      <c r="I457" s="31" t="s">
        <v>948</v>
      </c>
      <c r="J457" s="29">
        <v>80.92</v>
      </c>
      <c r="K457" s="28">
        <f t="shared" si="112"/>
        <v>49.726540895962643</v>
      </c>
      <c r="L457" s="37">
        <v>4</v>
      </c>
      <c r="M457" s="29">
        <f t="shared" si="113"/>
        <v>1.6167885454433728</v>
      </c>
      <c r="N457" s="19"/>
    </row>
    <row r="458" spans="1:14" ht="38.1" customHeight="1" x14ac:dyDescent="0.2">
      <c r="A458" s="14" t="s">
        <v>1089</v>
      </c>
      <c r="B458" s="14">
        <f>COUNT((A459:A478))</f>
        <v>20</v>
      </c>
      <c r="C458" s="15"/>
      <c r="D458" s="14"/>
      <c r="E458" s="14"/>
      <c r="F458" s="14"/>
      <c r="G458" s="16">
        <f>SUBTOTAL(9,G459:G478)</f>
        <v>2764.8800000000006</v>
      </c>
      <c r="H458" s="16">
        <f>SUBTOTAL(9,H459:H478)</f>
        <v>5093.28</v>
      </c>
      <c r="I458" s="16"/>
      <c r="J458" s="27"/>
      <c r="K458" s="27"/>
      <c r="L458" s="35"/>
      <c r="M458" s="27"/>
      <c r="N458" s="14"/>
    </row>
    <row r="459" spans="1:14" ht="38.1" customHeight="1" x14ac:dyDescent="0.2">
      <c r="A459" s="12">
        <v>1</v>
      </c>
      <c r="B459" s="12" t="s">
        <v>1090</v>
      </c>
      <c r="C459" s="20" t="s">
        <v>12</v>
      </c>
      <c r="D459" s="17" t="s">
        <v>6</v>
      </c>
      <c r="E459" s="38" t="s">
        <v>1091</v>
      </c>
      <c r="F459" s="39" t="s">
        <v>1092</v>
      </c>
      <c r="G459" s="22">
        <v>162.5</v>
      </c>
      <c r="H459" s="22">
        <v>263.10000000000002</v>
      </c>
      <c r="I459" s="31" t="s">
        <v>956</v>
      </c>
      <c r="J459" s="29">
        <v>80.92</v>
      </c>
      <c r="K459" s="28">
        <f t="shared" ref="K459:K478" si="115">J459/G459*100</f>
        <v>49.796923076923079</v>
      </c>
      <c r="L459" s="37">
        <v>4</v>
      </c>
      <c r="M459" s="29">
        <f t="shared" ref="M459:M478" si="116">H459/G459</f>
        <v>1.6190769230769233</v>
      </c>
      <c r="N459" s="19"/>
    </row>
    <row r="460" spans="1:14" ht="38.1" customHeight="1" x14ac:dyDescent="0.2">
      <c r="A460" s="12">
        <f>A459+1</f>
        <v>2</v>
      </c>
      <c r="B460" s="12" t="s">
        <v>1093</v>
      </c>
      <c r="C460" s="20" t="s">
        <v>12</v>
      </c>
      <c r="D460" s="17" t="s">
        <v>6</v>
      </c>
      <c r="E460" s="38" t="s">
        <v>1091</v>
      </c>
      <c r="F460" s="39" t="s">
        <v>1092</v>
      </c>
      <c r="G460" s="22">
        <v>121.88</v>
      </c>
      <c r="H460" s="22">
        <v>249.04</v>
      </c>
      <c r="I460" s="31" t="s">
        <v>952</v>
      </c>
      <c r="J460" s="29">
        <v>80.34</v>
      </c>
      <c r="K460" s="28">
        <f t="shared" si="115"/>
        <v>65.917295700689209</v>
      </c>
      <c r="L460" s="37">
        <v>4</v>
      </c>
      <c r="M460" s="29">
        <f t="shared" si="116"/>
        <v>2.0433212996389893</v>
      </c>
      <c r="N460" s="19"/>
    </row>
    <row r="461" spans="1:14" ht="38.1" customHeight="1" x14ac:dyDescent="0.2">
      <c r="A461" s="12">
        <f t="shared" ref="A461:A478" si="117">A460+1</f>
        <v>3</v>
      </c>
      <c r="B461" s="12" t="s">
        <v>1094</v>
      </c>
      <c r="C461" s="20" t="s">
        <v>12</v>
      </c>
      <c r="D461" s="17" t="s">
        <v>6</v>
      </c>
      <c r="E461" s="38" t="s">
        <v>1095</v>
      </c>
      <c r="F461" s="39" t="s">
        <v>1096</v>
      </c>
      <c r="G461" s="22">
        <v>121.88</v>
      </c>
      <c r="H461" s="22">
        <v>249.04</v>
      </c>
      <c r="I461" s="31" t="s">
        <v>950</v>
      </c>
      <c r="J461" s="29">
        <v>80.34</v>
      </c>
      <c r="K461" s="28">
        <f t="shared" si="115"/>
        <v>65.917295700689209</v>
      </c>
      <c r="L461" s="37">
        <v>4</v>
      </c>
      <c r="M461" s="29">
        <f t="shared" si="116"/>
        <v>2.0433212996389893</v>
      </c>
      <c r="N461" s="19"/>
    </row>
    <row r="462" spans="1:14" ht="38.1" customHeight="1" x14ac:dyDescent="0.2">
      <c r="A462" s="12">
        <f t="shared" si="117"/>
        <v>4</v>
      </c>
      <c r="B462" s="12" t="s">
        <v>1097</v>
      </c>
      <c r="C462" s="20" t="s">
        <v>12</v>
      </c>
      <c r="D462" s="17" t="s">
        <v>6</v>
      </c>
      <c r="E462" s="38" t="s">
        <v>1098</v>
      </c>
      <c r="F462" s="39" t="s">
        <v>1099</v>
      </c>
      <c r="G462" s="22">
        <v>162.5</v>
      </c>
      <c r="H462" s="22">
        <v>263.10000000000002</v>
      </c>
      <c r="I462" s="31" t="s">
        <v>948</v>
      </c>
      <c r="J462" s="29">
        <v>80.92</v>
      </c>
      <c r="K462" s="28">
        <f t="shared" si="115"/>
        <v>49.796923076923079</v>
      </c>
      <c r="L462" s="37">
        <v>4</v>
      </c>
      <c r="M462" s="29">
        <f t="shared" si="116"/>
        <v>1.6190769230769233</v>
      </c>
      <c r="N462" s="19"/>
    </row>
    <row r="463" spans="1:14" ht="38.1" customHeight="1" x14ac:dyDescent="0.2">
      <c r="A463" s="12">
        <f t="shared" si="117"/>
        <v>5</v>
      </c>
      <c r="B463" s="12" t="s">
        <v>1100</v>
      </c>
      <c r="C463" s="20" t="s">
        <v>12</v>
      </c>
      <c r="D463" s="17" t="s">
        <v>6</v>
      </c>
      <c r="E463" s="38" t="s">
        <v>1101</v>
      </c>
      <c r="F463" s="39" t="s">
        <v>1102</v>
      </c>
      <c r="G463" s="22">
        <v>162.5</v>
      </c>
      <c r="H463" s="22">
        <v>263.10000000000002</v>
      </c>
      <c r="I463" s="31" t="s">
        <v>956</v>
      </c>
      <c r="J463" s="29">
        <v>80.92</v>
      </c>
      <c r="K463" s="28">
        <f t="shared" si="115"/>
        <v>49.796923076923079</v>
      </c>
      <c r="L463" s="37">
        <v>4</v>
      </c>
      <c r="M463" s="29">
        <f t="shared" si="116"/>
        <v>1.6190769230769233</v>
      </c>
      <c r="N463" s="19"/>
    </row>
    <row r="464" spans="1:14" ht="38.1" customHeight="1" x14ac:dyDescent="0.2">
      <c r="A464" s="12">
        <f t="shared" si="117"/>
        <v>6</v>
      </c>
      <c r="B464" s="12" t="s">
        <v>1103</v>
      </c>
      <c r="C464" s="20" t="s">
        <v>12</v>
      </c>
      <c r="D464" s="17" t="s">
        <v>6</v>
      </c>
      <c r="E464" s="38" t="s">
        <v>1101</v>
      </c>
      <c r="F464" s="39" t="s">
        <v>1102</v>
      </c>
      <c r="G464" s="22">
        <v>121.88</v>
      </c>
      <c r="H464" s="22">
        <v>249.04</v>
      </c>
      <c r="I464" s="31" t="s">
        <v>952</v>
      </c>
      <c r="J464" s="29">
        <v>80.34</v>
      </c>
      <c r="K464" s="28">
        <f t="shared" si="115"/>
        <v>65.917295700689209</v>
      </c>
      <c r="L464" s="37">
        <v>4</v>
      </c>
      <c r="M464" s="29">
        <f t="shared" si="116"/>
        <v>2.0433212996389893</v>
      </c>
      <c r="N464" s="19"/>
    </row>
    <row r="465" spans="1:14" ht="38.1" customHeight="1" x14ac:dyDescent="0.2">
      <c r="A465" s="12">
        <f t="shared" si="117"/>
        <v>7</v>
      </c>
      <c r="B465" s="12" t="s">
        <v>1104</v>
      </c>
      <c r="C465" s="20" t="s">
        <v>12</v>
      </c>
      <c r="D465" s="17" t="s">
        <v>6</v>
      </c>
      <c r="E465" s="38" t="s">
        <v>1101</v>
      </c>
      <c r="F465" s="39" t="s">
        <v>1102</v>
      </c>
      <c r="G465" s="22">
        <v>121.88</v>
      </c>
      <c r="H465" s="22">
        <v>249.04</v>
      </c>
      <c r="I465" s="31" t="s">
        <v>950</v>
      </c>
      <c r="J465" s="29">
        <v>80.34</v>
      </c>
      <c r="K465" s="28">
        <f t="shared" si="115"/>
        <v>65.917295700689209</v>
      </c>
      <c r="L465" s="37">
        <v>4</v>
      </c>
      <c r="M465" s="29">
        <f t="shared" si="116"/>
        <v>2.0433212996389893</v>
      </c>
      <c r="N465" s="19"/>
    </row>
    <row r="466" spans="1:14" ht="38.1" customHeight="1" x14ac:dyDescent="0.2">
      <c r="A466" s="12">
        <f>A465+1</f>
        <v>8</v>
      </c>
      <c r="B466" s="12" t="s">
        <v>1105</v>
      </c>
      <c r="C466" s="20" t="s">
        <v>12</v>
      </c>
      <c r="D466" s="17" t="s">
        <v>6</v>
      </c>
      <c r="E466" s="38" t="s">
        <v>1101</v>
      </c>
      <c r="F466" s="39" t="s">
        <v>1102</v>
      </c>
      <c r="G466" s="22">
        <v>121.88</v>
      </c>
      <c r="H466" s="22">
        <v>249.04</v>
      </c>
      <c r="I466" s="31" t="s">
        <v>952</v>
      </c>
      <c r="J466" s="29">
        <v>80.34</v>
      </c>
      <c r="K466" s="28">
        <f t="shared" si="115"/>
        <v>65.917295700689209</v>
      </c>
      <c r="L466" s="37">
        <v>4</v>
      </c>
      <c r="M466" s="29">
        <f t="shared" si="116"/>
        <v>2.0433212996389893</v>
      </c>
      <c r="N466" s="19"/>
    </row>
    <row r="467" spans="1:14" ht="38.1" customHeight="1" x14ac:dyDescent="0.2">
      <c r="A467" s="12">
        <f t="shared" si="117"/>
        <v>9</v>
      </c>
      <c r="B467" s="12" t="s">
        <v>1106</v>
      </c>
      <c r="C467" s="20" t="s">
        <v>12</v>
      </c>
      <c r="D467" s="17" t="s">
        <v>6</v>
      </c>
      <c r="E467" s="38" t="s">
        <v>1101</v>
      </c>
      <c r="F467" s="39" t="s">
        <v>1102</v>
      </c>
      <c r="G467" s="22">
        <v>121.88</v>
      </c>
      <c r="H467" s="22">
        <v>249.04</v>
      </c>
      <c r="I467" s="31" t="s">
        <v>950</v>
      </c>
      <c r="J467" s="29">
        <v>80.34</v>
      </c>
      <c r="K467" s="28">
        <f t="shared" si="115"/>
        <v>65.917295700689209</v>
      </c>
      <c r="L467" s="37">
        <v>4</v>
      </c>
      <c r="M467" s="29">
        <f t="shared" si="116"/>
        <v>2.0433212996389893</v>
      </c>
      <c r="N467" s="19"/>
    </row>
    <row r="468" spans="1:14" ht="38.1" customHeight="1" x14ac:dyDescent="0.2">
      <c r="A468" s="12">
        <f t="shared" si="117"/>
        <v>10</v>
      </c>
      <c r="B468" s="12" t="s">
        <v>1107</v>
      </c>
      <c r="C468" s="20" t="s">
        <v>12</v>
      </c>
      <c r="D468" s="17" t="s">
        <v>6</v>
      </c>
      <c r="E468" s="38" t="s">
        <v>1101</v>
      </c>
      <c r="F468" s="39" t="s">
        <v>1102</v>
      </c>
      <c r="G468" s="22">
        <v>162.72999999999999</v>
      </c>
      <c r="H468" s="22">
        <v>263.10000000000002</v>
      </c>
      <c r="I468" s="31" t="s">
        <v>948</v>
      </c>
      <c r="J468" s="29">
        <v>80.92</v>
      </c>
      <c r="K468" s="28">
        <f t="shared" si="115"/>
        <v>49.726540895962643</v>
      </c>
      <c r="L468" s="37">
        <v>4</v>
      </c>
      <c r="M468" s="29">
        <f t="shared" si="116"/>
        <v>1.6167885454433728</v>
      </c>
      <c r="N468" s="19"/>
    </row>
    <row r="469" spans="1:14" ht="38.1" customHeight="1" x14ac:dyDescent="0.2">
      <c r="A469" s="12">
        <f t="shared" si="117"/>
        <v>11</v>
      </c>
      <c r="B469" s="12" t="s">
        <v>1108</v>
      </c>
      <c r="C469" s="43" t="s">
        <v>12</v>
      </c>
      <c r="D469" s="17" t="s">
        <v>6</v>
      </c>
      <c r="E469" s="39" t="s">
        <v>1109</v>
      </c>
      <c r="F469" s="39" t="s">
        <v>1110</v>
      </c>
      <c r="G469" s="44">
        <v>164.59</v>
      </c>
      <c r="H469" s="44">
        <v>263.10000000000002</v>
      </c>
      <c r="I469" s="31" t="s">
        <v>956</v>
      </c>
      <c r="J469" s="29">
        <v>80.92</v>
      </c>
      <c r="K469" s="28">
        <f t="shared" si="115"/>
        <v>49.164590801385259</v>
      </c>
      <c r="L469" s="37">
        <v>4</v>
      </c>
      <c r="M469" s="29">
        <f t="shared" si="116"/>
        <v>1.5985175284039128</v>
      </c>
      <c r="N469" s="19"/>
    </row>
    <row r="470" spans="1:14" ht="38.1" customHeight="1" x14ac:dyDescent="0.2">
      <c r="A470" s="12">
        <f t="shared" si="117"/>
        <v>12</v>
      </c>
      <c r="B470" s="12" t="s">
        <v>1111</v>
      </c>
      <c r="C470" s="20" t="s">
        <v>12</v>
      </c>
      <c r="D470" s="17" t="s">
        <v>6</v>
      </c>
      <c r="E470" s="38" t="s">
        <v>1109</v>
      </c>
      <c r="F470" s="39" t="s">
        <v>1110</v>
      </c>
      <c r="G470" s="22">
        <v>121.88</v>
      </c>
      <c r="H470" s="22">
        <v>249.04</v>
      </c>
      <c r="I470" s="31" t="s">
        <v>952</v>
      </c>
      <c r="J470" s="29">
        <v>80.34</v>
      </c>
      <c r="K470" s="28">
        <f t="shared" si="115"/>
        <v>65.917295700689209</v>
      </c>
      <c r="L470" s="37">
        <v>4</v>
      </c>
      <c r="M470" s="29">
        <f t="shared" si="116"/>
        <v>2.0433212996389893</v>
      </c>
      <c r="N470" s="19"/>
    </row>
    <row r="471" spans="1:14" ht="38.1" customHeight="1" x14ac:dyDescent="0.2">
      <c r="A471" s="12">
        <f t="shared" si="117"/>
        <v>13</v>
      </c>
      <c r="B471" s="12" t="s">
        <v>1112</v>
      </c>
      <c r="C471" s="20" t="s">
        <v>12</v>
      </c>
      <c r="D471" s="17" t="s">
        <v>6</v>
      </c>
      <c r="E471" s="38" t="s">
        <v>1109</v>
      </c>
      <c r="F471" s="39" t="s">
        <v>1110</v>
      </c>
      <c r="G471" s="22">
        <v>121.88</v>
      </c>
      <c r="H471" s="22">
        <v>249.04</v>
      </c>
      <c r="I471" s="31" t="s">
        <v>950</v>
      </c>
      <c r="J471" s="29">
        <v>80.34</v>
      </c>
      <c r="K471" s="28">
        <f t="shared" si="115"/>
        <v>65.917295700689209</v>
      </c>
      <c r="L471" s="37">
        <v>4</v>
      </c>
      <c r="M471" s="29">
        <f t="shared" si="116"/>
        <v>2.0433212996389893</v>
      </c>
      <c r="N471" s="19"/>
    </row>
    <row r="472" spans="1:14" ht="38.1" customHeight="1" x14ac:dyDescent="0.2">
      <c r="A472" s="12">
        <f>A471+1</f>
        <v>14</v>
      </c>
      <c r="B472" s="12" t="s">
        <v>1113</v>
      </c>
      <c r="C472" s="20" t="s">
        <v>12</v>
      </c>
      <c r="D472" s="17" t="s">
        <v>6</v>
      </c>
      <c r="E472" s="38" t="s">
        <v>1109</v>
      </c>
      <c r="F472" s="39" t="s">
        <v>1110</v>
      </c>
      <c r="G472" s="22">
        <v>121.88</v>
      </c>
      <c r="H472" s="22">
        <v>249.04</v>
      </c>
      <c r="I472" s="31" t="s">
        <v>952</v>
      </c>
      <c r="J472" s="29">
        <v>80.34</v>
      </c>
      <c r="K472" s="28">
        <f t="shared" si="115"/>
        <v>65.917295700689209</v>
      </c>
      <c r="L472" s="37">
        <v>4</v>
      </c>
      <c r="M472" s="29">
        <f t="shared" si="116"/>
        <v>2.0433212996389893</v>
      </c>
      <c r="N472" s="19"/>
    </row>
    <row r="473" spans="1:14" ht="38.1" customHeight="1" x14ac:dyDescent="0.2">
      <c r="A473" s="12">
        <f t="shared" si="117"/>
        <v>15</v>
      </c>
      <c r="B473" s="12" t="s">
        <v>1114</v>
      </c>
      <c r="C473" s="20" t="s">
        <v>12</v>
      </c>
      <c r="D473" s="17" t="s">
        <v>6</v>
      </c>
      <c r="E473" s="38" t="s">
        <v>1109</v>
      </c>
      <c r="F473" s="39" t="s">
        <v>1110</v>
      </c>
      <c r="G473" s="22">
        <v>121.88</v>
      </c>
      <c r="H473" s="22">
        <v>249.04</v>
      </c>
      <c r="I473" s="31" t="s">
        <v>950</v>
      </c>
      <c r="J473" s="29">
        <v>80.34</v>
      </c>
      <c r="K473" s="28">
        <f t="shared" si="115"/>
        <v>65.917295700689209</v>
      </c>
      <c r="L473" s="37">
        <v>4</v>
      </c>
      <c r="M473" s="29">
        <f t="shared" si="116"/>
        <v>2.0433212996389893</v>
      </c>
      <c r="N473" s="19"/>
    </row>
    <row r="474" spans="1:14" ht="38.1" customHeight="1" x14ac:dyDescent="0.2">
      <c r="A474" s="12">
        <f t="shared" si="117"/>
        <v>16</v>
      </c>
      <c r="B474" s="12" t="s">
        <v>1115</v>
      </c>
      <c r="C474" s="20" t="s">
        <v>12</v>
      </c>
      <c r="D474" s="17" t="s">
        <v>6</v>
      </c>
      <c r="E474" s="38" t="s">
        <v>1109</v>
      </c>
      <c r="F474" s="39" t="s">
        <v>1110</v>
      </c>
      <c r="G474" s="22">
        <v>162.5</v>
      </c>
      <c r="H474" s="22">
        <v>263.10000000000002</v>
      </c>
      <c r="I474" s="31" t="s">
        <v>948</v>
      </c>
      <c r="J474" s="29">
        <v>80.92</v>
      </c>
      <c r="K474" s="28">
        <f t="shared" si="115"/>
        <v>49.796923076923079</v>
      </c>
      <c r="L474" s="37">
        <v>4</v>
      </c>
      <c r="M474" s="29">
        <f t="shared" si="116"/>
        <v>1.6190769230769233</v>
      </c>
      <c r="N474" s="19"/>
    </row>
    <row r="475" spans="1:14" ht="38.1" customHeight="1" x14ac:dyDescent="0.2">
      <c r="A475" s="12">
        <f t="shared" si="117"/>
        <v>17</v>
      </c>
      <c r="B475" s="12" t="s">
        <v>1116</v>
      </c>
      <c r="C475" s="20" t="s">
        <v>12</v>
      </c>
      <c r="D475" s="17" t="s">
        <v>6</v>
      </c>
      <c r="E475" s="38" t="s">
        <v>1117</v>
      </c>
      <c r="F475" s="39" t="s">
        <v>1118</v>
      </c>
      <c r="G475" s="22">
        <v>162.5</v>
      </c>
      <c r="H475" s="22">
        <v>263.10000000000002</v>
      </c>
      <c r="I475" s="31" t="s">
        <v>956</v>
      </c>
      <c r="J475" s="29">
        <v>80.92</v>
      </c>
      <c r="K475" s="28">
        <f t="shared" si="115"/>
        <v>49.796923076923079</v>
      </c>
      <c r="L475" s="37">
        <v>4</v>
      </c>
      <c r="M475" s="29">
        <f t="shared" si="116"/>
        <v>1.6190769230769233</v>
      </c>
      <c r="N475" s="19"/>
    </row>
    <row r="476" spans="1:14" ht="38.1" customHeight="1" x14ac:dyDescent="0.2">
      <c r="A476" s="12">
        <f t="shared" si="117"/>
        <v>18</v>
      </c>
      <c r="B476" s="12" t="s">
        <v>1119</v>
      </c>
      <c r="C476" s="20" t="s">
        <v>12</v>
      </c>
      <c r="D476" s="17" t="s">
        <v>6</v>
      </c>
      <c r="E476" s="38" t="s">
        <v>1117</v>
      </c>
      <c r="F476" s="39" t="s">
        <v>1118</v>
      </c>
      <c r="G476" s="22">
        <v>121.88</v>
      </c>
      <c r="H476" s="22">
        <v>249.04</v>
      </c>
      <c r="I476" s="31" t="s">
        <v>952</v>
      </c>
      <c r="J476" s="29">
        <v>80.34</v>
      </c>
      <c r="K476" s="28">
        <f t="shared" si="115"/>
        <v>65.917295700689209</v>
      </c>
      <c r="L476" s="37">
        <v>4</v>
      </c>
      <c r="M476" s="29">
        <f t="shared" si="116"/>
        <v>2.0433212996389893</v>
      </c>
      <c r="N476" s="19"/>
    </row>
    <row r="477" spans="1:14" ht="38.1" customHeight="1" x14ac:dyDescent="0.2">
      <c r="A477" s="12">
        <f t="shared" si="117"/>
        <v>19</v>
      </c>
      <c r="B477" s="12" t="s">
        <v>1120</v>
      </c>
      <c r="C477" s="20" t="s">
        <v>12</v>
      </c>
      <c r="D477" s="17" t="s">
        <v>6</v>
      </c>
      <c r="E477" s="38" t="s">
        <v>1117</v>
      </c>
      <c r="F477" s="39" t="s">
        <v>1118</v>
      </c>
      <c r="G477" s="22">
        <v>121.88</v>
      </c>
      <c r="H477" s="22">
        <v>249.04</v>
      </c>
      <c r="I477" s="31" t="s">
        <v>950</v>
      </c>
      <c r="J477" s="29">
        <v>80.34</v>
      </c>
      <c r="K477" s="28">
        <f t="shared" si="115"/>
        <v>65.917295700689209</v>
      </c>
      <c r="L477" s="37">
        <v>4</v>
      </c>
      <c r="M477" s="29">
        <f t="shared" si="116"/>
        <v>2.0433212996389893</v>
      </c>
      <c r="N477" s="19"/>
    </row>
    <row r="478" spans="1:14" ht="38.1" customHeight="1" x14ac:dyDescent="0.2">
      <c r="A478" s="12">
        <f t="shared" si="117"/>
        <v>20</v>
      </c>
      <c r="B478" s="12" t="s">
        <v>1121</v>
      </c>
      <c r="C478" s="20" t="s">
        <v>12</v>
      </c>
      <c r="D478" s="17" t="s">
        <v>6</v>
      </c>
      <c r="E478" s="38" t="s">
        <v>1117</v>
      </c>
      <c r="F478" s="39" t="s">
        <v>1118</v>
      </c>
      <c r="G478" s="22">
        <v>162.5</v>
      </c>
      <c r="H478" s="22">
        <v>263.10000000000002</v>
      </c>
      <c r="I478" s="31" t="s">
        <v>948</v>
      </c>
      <c r="J478" s="29">
        <v>80.92</v>
      </c>
      <c r="K478" s="28">
        <f t="shared" si="115"/>
        <v>49.796923076923079</v>
      </c>
      <c r="L478" s="37">
        <v>4</v>
      </c>
      <c r="M478" s="29">
        <f t="shared" si="116"/>
        <v>1.6190769230769233</v>
      </c>
      <c r="N478" s="19"/>
    </row>
    <row r="479" spans="1:14" ht="38.1" customHeight="1" x14ac:dyDescent="0.2">
      <c r="A479" s="14" t="s">
        <v>1122</v>
      </c>
      <c r="B479" s="14">
        <f>COUNT((A480:A481))</f>
        <v>2</v>
      </c>
      <c r="C479" s="15"/>
      <c r="D479" s="14"/>
      <c r="E479" s="14"/>
      <c r="F479" s="14"/>
      <c r="G479" s="16">
        <f>SUBTOTAL(9,G480:G481)</f>
        <v>330.7</v>
      </c>
      <c r="H479" s="16">
        <f>SUBTOTAL(9,H480:H481)</f>
        <v>526.20000000000005</v>
      </c>
      <c r="I479" s="16"/>
      <c r="J479" s="27"/>
      <c r="K479" s="27"/>
      <c r="L479" s="35"/>
      <c r="M479" s="27"/>
      <c r="N479" s="14"/>
    </row>
    <row r="480" spans="1:14" ht="38.1" customHeight="1" x14ac:dyDescent="0.2">
      <c r="A480" s="12">
        <v>1</v>
      </c>
      <c r="B480" s="12" t="s">
        <v>1123</v>
      </c>
      <c r="C480" s="20" t="s">
        <v>12</v>
      </c>
      <c r="D480" s="17" t="s">
        <v>6</v>
      </c>
      <c r="E480" s="38" t="s">
        <v>1124</v>
      </c>
      <c r="F480" s="39" t="s">
        <v>1125</v>
      </c>
      <c r="G480" s="22">
        <v>165.35</v>
      </c>
      <c r="H480" s="22">
        <v>263.10000000000002</v>
      </c>
      <c r="I480" s="31" t="s">
        <v>956</v>
      </c>
      <c r="J480" s="29">
        <v>80.92</v>
      </c>
      <c r="K480" s="28">
        <f t="shared" ref="K480:K481" si="118">J480/G480*100</f>
        <v>48.938615058965837</v>
      </c>
      <c r="L480" s="37">
        <v>4</v>
      </c>
      <c r="M480" s="29">
        <f t="shared" ref="M480:M481" si="119">H480/G480</f>
        <v>1.5911702449349865</v>
      </c>
      <c r="N480" s="19"/>
    </row>
    <row r="481" spans="1:14" ht="38.1" customHeight="1" x14ac:dyDescent="0.2">
      <c r="A481" s="12">
        <f>A480+1</f>
        <v>2</v>
      </c>
      <c r="B481" s="12" t="s">
        <v>1126</v>
      </c>
      <c r="C481" s="20" t="s">
        <v>12</v>
      </c>
      <c r="D481" s="17" t="s">
        <v>6</v>
      </c>
      <c r="E481" s="38" t="s">
        <v>1127</v>
      </c>
      <c r="F481" s="39" t="s">
        <v>1128</v>
      </c>
      <c r="G481" s="22">
        <v>165.35</v>
      </c>
      <c r="H481" s="22">
        <v>263.10000000000002</v>
      </c>
      <c r="I481" s="31" t="s">
        <v>948</v>
      </c>
      <c r="J481" s="29">
        <v>80.92</v>
      </c>
      <c r="K481" s="28">
        <f t="shared" si="118"/>
        <v>48.938615058965837</v>
      </c>
      <c r="L481" s="37">
        <v>4</v>
      </c>
      <c r="M481" s="29">
        <f t="shared" si="119"/>
        <v>1.5911702449349865</v>
      </c>
      <c r="N481" s="19"/>
    </row>
    <row r="482" spans="1:14" ht="38.1" customHeight="1" x14ac:dyDescent="0.2">
      <c r="A482" s="14" t="s">
        <v>1129</v>
      </c>
      <c r="B482" s="14">
        <f>COUNT((A483:A492))</f>
        <v>10</v>
      </c>
      <c r="C482" s="15"/>
      <c r="D482" s="14"/>
      <c r="E482" s="14"/>
      <c r="F482" s="14"/>
      <c r="G482" s="16">
        <f>SUBTOTAL(9,G483:G492)</f>
        <v>1473.5</v>
      </c>
      <c r="H482" s="16">
        <f>SUBTOTAL(9,H483:H492)</f>
        <v>2965.27</v>
      </c>
      <c r="I482" s="16"/>
      <c r="J482" s="27"/>
      <c r="K482" s="27"/>
      <c r="L482" s="35"/>
      <c r="M482" s="27"/>
      <c r="N482" s="14"/>
    </row>
    <row r="483" spans="1:14" ht="38.1" customHeight="1" x14ac:dyDescent="0.2">
      <c r="A483" s="12">
        <v>1</v>
      </c>
      <c r="B483" s="12" t="s">
        <v>1130</v>
      </c>
      <c r="C483" s="20" t="s">
        <v>12</v>
      </c>
      <c r="D483" s="17" t="s">
        <v>6</v>
      </c>
      <c r="E483" s="38" t="s">
        <v>1131</v>
      </c>
      <c r="F483" s="39" t="s">
        <v>1132</v>
      </c>
      <c r="G483" s="22">
        <v>162</v>
      </c>
      <c r="H483" s="22">
        <v>296.70000000000005</v>
      </c>
      <c r="I483" s="31" t="s">
        <v>727</v>
      </c>
      <c r="J483" s="29">
        <v>100.28</v>
      </c>
      <c r="K483" s="28">
        <f t="shared" ref="K483:K492" si="120">J483/G483*100</f>
        <v>61.901234567901234</v>
      </c>
      <c r="L483" s="37">
        <v>4</v>
      </c>
      <c r="M483" s="29">
        <f t="shared" ref="M483:M492" si="121">H483/G483</f>
        <v>1.8314814814814817</v>
      </c>
      <c r="N483" s="19"/>
    </row>
    <row r="484" spans="1:14" ht="38.1" customHeight="1" x14ac:dyDescent="0.2">
      <c r="A484" s="12">
        <f>A483+1</f>
        <v>2</v>
      </c>
      <c r="B484" s="12" t="s">
        <v>1133</v>
      </c>
      <c r="C484" s="20" t="s">
        <v>12</v>
      </c>
      <c r="D484" s="17" t="s">
        <v>6</v>
      </c>
      <c r="E484" s="38" t="s">
        <v>1131</v>
      </c>
      <c r="F484" s="39" t="s">
        <v>1132</v>
      </c>
      <c r="G484" s="22">
        <v>135</v>
      </c>
      <c r="H484" s="22">
        <v>290.73</v>
      </c>
      <c r="I484" s="31" t="s">
        <v>717</v>
      </c>
      <c r="J484" s="29">
        <v>102.21</v>
      </c>
      <c r="K484" s="28">
        <f t="shared" si="120"/>
        <v>75.711111111111109</v>
      </c>
      <c r="L484" s="37">
        <v>4</v>
      </c>
      <c r="M484" s="29">
        <f t="shared" si="121"/>
        <v>2.1535555555555557</v>
      </c>
      <c r="N484" s="19"/>
    </row>
    <row r="485" spans="1:14" ht="38.1" customHeight="1" x14ac:dyDescent="0.2">
      <c r="A485" s="12">
        <f t="shared" ref="A485:A492" si="122">A484+1</f>
        <v>3</v>
      </c>
      <c r="B485" s="12" t="s">
        <v>1134</v>
      </c>
      <c r="C485" s="20" t="s">
        <v>12</v>
      </c>
      <c r="D485" s="17" t="s">
        <v>6</v>
      </c>
      <c r="E485" s="38" t="s">
        <v>1131</v>
      </c>
      <c r="F485" s="39" t="s">
        <v>1132</v>
      </c>
      <c r="G485" s="22">
        <v>135</v>
      </c>
      <c r="H485" s="22">
        <v>290.73</v>
      </c>
      <c r="I485" s="31" t="s">
        <v>719</v>
      </c>
      <c r="J485" s="29">
        <v>102.21</v>
      </c>
      <c r="K485" s="28">
        <f t="shared" si="120"/>
        <v>75.711111111111109</v>
      </c>
      <c r="L485" s="37">
        <v>4</v>
      </c>
      <c r="M485" s="29">
        <f t="shared" si="121"/>
        <v>2.1535555555555557</v>
      </c>
      <c r="N485" s="19"/>
    </row>
    <row r="486" spans="1:14" ht="38.1" customHeight="1" x14ac:dyDescent="0.2">
      <c r="A486" s="12">
        <f t="shared" si="122"/>
        <v>4</v>
      </c>
      <c r="B486" s="12" t="s">
        <v>1135</v>
      </c>
      <c r="C486" s="20" t="s">
        <v>12</v>
      </c>
      <c r="D486" s="17" t="s">
        <v>6</v>
      </c>
      <c r="E486" s="38" t="s">
        <v>1131</v>
      </c>
      <c r="F486" s="39" t="s">
        <v>1132</v>
      </c>
      <c r="G486" s="22">
        <v>162</v>
      </c>
      <c r="H486" s="22">
        <v>299.18</v>
      </c>
      <c r="I486" s="31" t="s">
        <v>723</v>
      </c>
      <c r="J486" s="29">
        <v>102.28</v>
      </c>
      <c r="K486" s="28">
        <f t="shared" si="120"/>
        <v>63.135802469135804</v>
      </c>
      <c r="L486" s="37">
        <v>4</v>
      </c>
      <c r="M486" s="29">
        <f t="shared" si="121"/>
        <v>1.8467901234567901</v>
      </c>
      <c r="N486" s="19"/>
    </row>
    <row r="487" spans="1:14" ht="38.1" customHeight="1" x14ac:dyDescent="0.2">
      <c r="A487" s="12">
        <f t="shared" si="122"/>
        <v>5</v>
      </c>
      <c r="B487" s="12" t="s">
        <v>1136</v>
      </c>
      <c r="C487" s="20" t="s">
        <v>12</v>
      </c>
      <c r="D487" s="17" t="s">
        <v>6</v>
      </c>
      <c r="E487" s="38" t="s">
        <v>1137</v>
      </c>
      <c r="F487" s="39" t="s">
        <v>1138</v>
      </c>
      <c r="G487" s="22">
        <v>162</v>
      </c>
      <c r="H487" s="22">
        <v>296.70000000000005</v>
      </c>
      <c r="I487" s="31" t="s">
        <v>727</v>
      </c>
      <c r="J487" s="29">
        <v>100.28</v>
      </c>
      <c r="K487" s="28">
        <f t="shared" si="120"/>
        <v>61.901234567901234</v>
      </c>
      <c r="L487" s="37">
        <v>4</v>
      </c>
      <c r="M487" s="29">
        <f t="shared" si="121"/>
        <v>1.8314814814814817</v>
      </c>
      <c r="N487" s="19"/>
    </row>
    <row r="488" spans="1:14" ht="38.1" customHeight="1" x14ac:dyDescent="0.2">
      <c r="A488" s="12">
        <f t="shared" si="122"/>
        <v>6</v>
      </c>
      <c r="B488" s="12" t="s">
        <v>1139</v>
      </c>
      <c r="C488" s="20" t="s">
        <v>12</v>
      </c>
      <c r="D488" s="17" t="s">
        <v>6</v>
      </c>
      <c r="E488" s="38" t="s">
        <v>1137</v>
      </c>
      <c r="F488" s="39" t="s">
        <v>1138</v>
      </c>
      <c r="G488" s="22">
        <v>135</v>
      </c>
      <c r="H488" s="22">
        <v>290.73</v>
      </c>
      <c r="I488" s="31" t="s">
        <v>717</v>
      </c>
      <c r="J488" s="29">
        <v>102.21</v>
      </c>
      <c r="K488" s="28">
        <f t="shared" si="120"/>
        <v>75.711111111111109</v>
      </c>
      <c r="L488" s="37">
        <v>4</v>
      </c>
      <c r="M488" s="29">
        <f t="shared" si="121"/>
        <v>2.1535555555555557</v>
      </c>
      <c r="N488" s="19"/>
    </row>
    <row r="489" spans="1:14" ht="38.1" customHeight="1" x14ac:dyDescent="0.2">
      <c r="A489" s="12">
        <f t="shared" si="122"/>
        <v>7</v>
      </c>
      <c r="B489" s="12" t="s">
        <v>1140</v>
      </c>
      <c r="C489" s="20" t="s">
        <v>12</v>
      </c>
      <c r="D489" s="17" t="s">
        <v>6</v>
      </c>
      <c r="E489" s="38" t="s">
        <v>1137</v>
      </c>
      <c r="F489" s="39" t="s">
        <v>1138</v>
      </c>
      <c r="G489" s="22">
        <v>135</v>
      </c>
      <c r="H489" s="22">
        <v>290.73</v>
      </c>
      <c r="I489" s="31" t="s">
        <v>719</v>
      </c>
      <c r="J489" s="29">
        <v>102.21</v>
      </c>
      <c r="K489" s="28">
        <f t="shared" si="120"/>
        <v>75.711111111111109</v>
      </c>
      <c r="L489" s="37">
        <v>4</v>
      </c>
      <c r="M489" s="29">
        <f t="shared" si="121"/>
        <v>2.1535555555555557</v>
      </c>
      <c r="N489" s="19"/>
    </row>
    <row r="490" spans="1:14" ht="38.1" customHeight="1" x14ac:dyDescent="0.2">
      <c r="A490" s="12">
        <f>A489+1</f>
        <v>8</v>
      </c>
      <c r="B490" s="12" t="s">
        <v>1141</v>
      </c>
      <c r="C490" s="20" t="s">
        <v>12</v>
      </c>
      <c r="D490" s="17" t="s">
        <v>6</v>
      </c>
      <c r="E490" s="38" t="s">
        <v>1142</v>
      </c>
      <c r="F490" s="39" t="s">
        <v>1143</v>
      </c>
      <c r="G490" s="22">
        <v>135</v>
      </c>
      <c r="H490" s="22">
        <v>290.73</v>
      </c>
      <c r="I490" s="31" t="s">
        <v>717</v>
      </c>
      <c r="J490" s="29">
        <v>102.21</v>
      </c>
      <c r="K490" s="28">
        <f t="shared" si="120"/>
        <v>75.711111111111109</v>
      </c>
      <c r="L490" s="37">
        <v>4</v>
      </c>
      <c r="M490" s="29">
        <f t="shared" si="121"/>
        <v>2.1535555555555557</v>
      </c>
      <c r="N490" s="19"/>
    </row>
    <row r="491" spans="1:14" ht="38.1" customHeight="1" x14ac:dyDescent="0.2">
      <c r="A491" s="12">
        <f t="shared" si="122"/>
        <v>9</v>
      </c>
      <c r="B491" s="12" t="s">
        <v>1144</v>
      </c>
      <c r="C491" s="20" t="s">
        <v>12</v>
      </c>
      <c r="D491" s="17" t="s">
        <v>6</v>
      </c>
      <c r="E491" s="38" t="s">
        <v>1145</v>
      </c>
      <c r="F491" s="39" t="s">
        <v>1146</v>
      </c>
      <c r="G491" s="22">
        <v>135</v>
      </c>
      <c r="H491" s="22">
        <v>290.73</v>
      </c>
      <c r="I491" s="31" t="s">
        <v>719</v>
      </c>
      <c r="J491" s="29">
        <v>102.21</v>
      </c>
      <c r="K491" s="28">
        <f t="shared" si="120"/>
        <v>75.711111111111109</v>
      </c>
      <c r="L491" s="37">
        <v>4</v>
      </c>
      <c r="M491" s="29">
        <f t="shared" si="121"/>
        <v>2.1535555555555557</v>
      </c>
      <c r="N491" s="19"/>
    </row>
    <row r="492" spans="1:14" ht="38.1" customHeight="1" x14ac:dyDescent="0.2">
      <c r="A492" s="12">
        <f t="shared" si="122"/>
        <v>10</v>
      </c>
      <c r="B492" s="12" t="s">
        <v>1147</v>
      </c>
      <c r="C492" s="20" t="s">
        <v>12</v>
      </c>
      <c r="D492" s="17" t="s">
        <v>6</v>
      </c>
      <c r="E492" s="38" t="s">
        <v>1145</v>
      </c>
      <c r="F492" s="39" t="s">
        <v>1146</v>
      </c>
      <c r="G492" s="22">
        <v>177.5</v>
      </c>
      <c r="H492" s="22">
        <v>328.31</v>
      </c>
      <c r="I492" s="31" t="s">
        <v>734</v>
      </c>
      <c r="J492" s="29">
        <v>111.39</v>
      </c>
      <c r="K492" s="28">
        <f t="shared" si="120"/>
        <v>62.754929577464793</v>
      </c>
      <c r="L492" s="37">
        <v>4</v>
      </c>
      <c r="M492" s="29">
        <f t="shared" si="121"/>
        <v>1.8496338028169015</v>
      </c>
      <c r="N492" s="19"/>
    </row>
    <row r="493" spans="1:14" ht="38.1" customHeight="1" x14ac:dyDescent="0.2">
      <c r="A493" s="14" t="s">
        <v>1148</v>
      </c>
      <c r="B493" s="14">
        <f>COUNT((A494:A500))</f>
        <v>7</v>
      </c>
      <c r="C493" s="15"/>
      <c r="D493" s="14"/>
      <c r="E493" s="14"/>
      <c r="F493" s="14"/>
      <c r="G493" s="16">
        <f>SUBTOTAL(9,G494:G500)</f>
        <v>1023.55</v>
      </c>
      <c r="H493" s="16">
        <f>SUBTOTAL(9,H494:H500)</f>
        <v>2081.46</v>
      </c>
      <c r="I493" s="16"/>
      <c r="J493" s="27"/>
      <c r="K493" s="27"/>
      <c r="L493" s="35"/>
      <c r="M493" s="27"/>
      <c r="N493" s="14"/>
    </row>
    <row r="494" spans="1:14" ht="38.1" customHeight="1" x14ac:dyDescent="0.2">
      <c r="A494" s="12">
        <v>1</v>
      </c>
      <c r="B494" s="12" t="s">
        <v>1149</v>
      </c>
      <c r="C494" s="20" t="s">
        <v>12</v>
      </c>
      <c r="D494" s="17" t="s">
        <v>6</v>
      </c>
      <c r="E494" s="38" t="s">
        <v>1150</v>
      </c>
      <c r="F494" s="39" t="s">
        <v>1151</v>
      </c>
      <c r="G494" s="22">
        <v>177.55</v>
      </c>
      <c r="H494" s="22">
        <v>328.63</v>
      </c>
      <c r="I494" s="31" t="s">
        <v>715</v>
      </c>
      <c r="J494" s="29">
        <v>111.39</v>
      </c>
      <c r="K494" s="28">
        <f t="shared" ref="K494:K500" si="123">J494/G494*100</f>
        <v>62.737257110673049</v>
      </c>
      <c r="L494" s="37">
        <v>4</v>
      </c>
      <c r="M494" s="29">
        <f t="shared" ref="M494:M500" si="124">H494/G494</f>
        <v>1.8509152351450295</v>
      </c>
      <c r="N494" s="19"/>
    </row>
    <row r="495" spans="1:14" ht="38.1" customHeight="1" x14ac:dyDescent="0.2">
      <c r="A495" s="12">
        <f>A494+1</f>
        <v>2</v>
      </c>
      <c r="B495" s="12" t="s">
        <v>1152</v>
      </c>
      <c r="C495" s="20" t="s">
        <v>12</v>
      </c>
      <c r="D495" s="17" t="s">
        <v>6</v>
      </c>
      <c r="E495" s="38" t="s">
        <v>1150</v>
      </c>
      <c r="F495" s="39" t="s">
        <v>1151</v>
      </c>
      <c r="G495" s="22">
        <v>135</v>
      </c>
      <c r="H495" s="22">
        <v>290.73</v>
      </c>
      <c r="I495" s="31" t="s">
        <v>717</v>
      </c>
      <c r="J495" s="29">
        <v>102.21</v>
      </c>
      <c r="K495" s="28">
        <f t="shared" si="123"/>
        <v>75.711111111111109</v>
      </c>
      <c r="L495" s="37">
        <v>4</v>
      </c>
      <c r="M495" s="29">
        <f t="shared" si="124"/>
        <v>2.1535555555555557</v>
      </c>
      <c r="N495" s="19"/>
    </row>
    <row r="496" spans="1:14" ht="38.1" customHeight="1" x14ac:dyDescent="0.2">
      <c r="A496" s="12">
        <f t="shared" ref="A496:A500" si="125">A495+1</f>
        <v>3</v>
      </c>
      <c r="B496" s="12" t="s">
        <v>1153</v>
      </c>
      <c r="C496" s="20" t="s">
        <v>12</v>
      </c>
      <c r="D496" s="17" t="s">
        <v>6</v>
      </c>
      <c r="E496" s="38" t="s">
        <v>1150</v>
      </c>
      <c r="F496" s="39" t="s">
        <v>1151</v>
      </c>
      <c r="G496" s="22">
        <v>135</v>
      </c>
      <c r="H496" s="22">
        <v>290.73</v>
      </c>
      <c r="I496" s="31" t="s">
        <v>719</v>
      </c>
      <c r="J496" s="29">
        <v>102.21</v>
      </c>
      <c r="K496" s="28">
        <f t="shared" si="123"/>
        <v>75.711111111111109</v>
      </c>
      <c r="L496" s="37">
        <v>4</v>
      </c>
      <c r="M496" s="29">
        <f t="shared" si="124"/>
        <v>2.1535555555555557</v>
      </c>
      <c r="N496" s="19"/>
    </row>
    <row r="497" spans="1:14" ht="38.1" customHeight="1" x14ac:dyDescent="0.2">
      <c r="A497" s="12">
        <f t="shared" si="125"/>
        <v>4</v>
      </c>
      <c r="B497" s="12" t="s">
        <v>1154</v>
      </c>
      <c r="C497" s="20" t="s">
        <v>12</v>
      </c>
      <c r="D497" s="17" t="s">
        <v>6</v>
      </c>
      <c r="E497" s="38" t="s">
        <v>1150</v>
      </c>
      <c r="F497" s="39" t="s">
        <v>1151</v>
      </c>
      <c r="G497" s="22">
        <v>135</v>
      </c>
      <c r="H497" s="22">
        <v>290.73</v>
      </c>
      <c r="I497" s="31" t="s">
        <v>717</v>
      </c>
      <c r="J497" s="29">
        <v>102.21</v>
      </c>
      <c r="K497" s="28">
        <f t="shared" si="123"/>
        <v>75.711111111111109</v>
      </c>
      <c r="L497" s="37">
        <v>4</v>
      </c>
      <c r="M497" s="29">
        <f t="shared" si="124"/>
        <v>2.1535555555555557</v>
      </c>
      <c r="N497" s="19"/>
    </row>
    <row r="498" spans="1:14" ht="38.1" customHeight="1" x14ac:dyDescent="0.2">
      <c r="A498" s="12">
        <f t="shared" si="125"/>
        <v>5</v>
      </c>
      <c r="B498" s="12" t="s">
        <v>1155</v>
      </c>
      <c r="C498" s="20" t="s">
        <v>12</v>
      </c>
      <c r="D498" s="17" t="s">
        <v>6</v>
      </c>
      <c r="E498" s="38" t="s">
        <v>1150</v>
      </c>
      <c r="F498" s="39" t="s">
        <v>1151</v>
      </c>
      <c r="G498" s="22">
        <v>135</v>
      </c>
      <c r="H498" s="22">
        <v>290.73</v>
      </c>
      <c r="I498" s="31" t="s">
        <v>719</v>
      </c>
      <c r="J498" s="29">
        <v>102.21</v>
      </c>
      <c r="K498" s="28">
        <f t="shared" si="123"/>
        <v>75.711111111111109</v>
      </c>
      <c r="L498" s="37">
        <v>4</v>
      </c>
      <c r="M498" s="29">
        <f t="shared" si="124"/>
        <v>2.1535555555555557</v>
      </c>
      <c r="N498" s="19"/>
    </row>
    <row r="499" spans="1:14" ht="38.1" customHeight="1" x14ac:dyDescent="0.2">
      <c r="A499" s="12">
        <f t="shared" si="125"/>
        <v>6</v>
      </c>
      <c r="B499" s="12" t="s">
        <v>1156</v>
      </c>
      <c r="C499" s="20" t="s">
        <v>12</v>
      </c>
      <c r="D499" s="17" t="s">
        <v>6</v>
      </c>
      <c r="E499" s="38" t="s">
        <v>1150</v>
      </c>
      <c r="F499" s="39" t="s">
        <v>1151</v>
      </c>
      <c r="G499" s="22">
        <v>135</v>
      </c>
      <c r="H499" s="22">
        <v>290.73</v>
      </c>
      <c r="I499" s="31" t="s">
        <v>717</v>
      </c>
      <c r="J499" s="29">
        <v>102.21</v>
      </c>
      <c r="K499" s="28">
        <f t="shared" si="123"/>
        <v>75.711111111111109</v>
      </c>
      <c r="L499" s="37">
        <v>4</v>
      </c>
      <c r="M499" s="29">
        <f t="shared" si="124"/>
        <v>2.1535555555555557</v>
      </c>
      <c r="N499" s="19"/>
    </row>
    <row r="500" spans="1:14" ht="38.1" customHeight="1" x14ac:dyDescent="0.2">
      <c r="A500" s="12">
        <f t="shared" si="125"/>
        <v>7</v>
      </c>
      <c r="B500" s="12" t="s">
        <v>1157</v>
      </c>
      <c r="C500" s="20" t="s">
        <v>12</v>
      </c>
      <c r="D500" s="17" t="s">
        <v>6</v>
      </c>
      <c r="E500" s="38" t="s">
        <v>1150</v>
      </c>
      <c r="F500" s="39" t="s">
        <v>1151</v>
      </c>
      <c r="G500" s="22">
        <v>171</v>
      </c>
      <c r="H500" s="22">
        <v>299.18</v>
      </c>
      <c r="I500" s="31" t="s">
        <v>723</v>
      </c>
      <c r="J500" s="29">
        <v>102.28</v>
      </c>
      <c r="K500" s="28">
        <f t="shared" si="123"/>
        <v>59.812865497076032</v>
      </c>
      <c r="L500" s="37">
        <v>4</v>
      </c>
      <c r="M500" s="29">
        <f t="shared" si="124"/>
        <v>1.7495906432748538</v>
      </c>
      <c r="N500" s="19"/>
    </row>
    <row r="501" spans="1:14" ht="38.1" customHeight="1" x14ac:dyDescent="0.2">
      <c r="A501" s="14" t="s">
        <v>1158</v>
      </c>
      <c r="B501" s="14">
        <f>COUNT((A502:A508))</f>
        <v>7</v>
      </c>
      <c r="C501" s="15"/>
      <c r="D501" s="14"/>
      <c r="E501" s="14"/>
      <c r="F501" s="14"/>
      <c r="G501" s="16">
        <f>SUBTOTAL(9,G502:G508)</f>
        <v>1023.56</v>
      </c>
      <c r="H501" s="16">
        <f>SUBTOTAL(9,H502:H508)</f>
        <v>2078.6600000000003</v>
      </c>
      <c r="I501" s="16"/>
      <c r="J501" s="27"/>
      <c r="K501" s="27"/>
      <c r="L501" s="35"/>
      <c r="M501" s="27"/>
      <c r="N501" s="14"/>
    </row>
    <row r="502" spans="1:14" ht="38.1" customHeight="1" x14ac:dyDescent="0.2">
      <c r="A502" s="12">
        <v>1</v>
      </c>
      <c r="B502" s="12" t="s">
        <v>1159</v>
      </c>
      <c r="C502" s="20" t="s">
        <v>12</v>
      </c>
      <c r="D502" s="17" t="s">
        <v>6</v>
      </c>
      <c r="E502" s="38" t="s">
        <v>1160</v>
      </c>
      <c r="F502" s="39" t="s">
        <v>1161</v>
      </c>
      <c r="G502" s="22">
        <v>171</v>
      </c>
      <c r="H502" s="22">
        <v>296.70000000000005</v>
      </c>
      <c r="I502" s="31" t="s">
        <v>727</v>
      </c>
      <c r="J502" s="29">
        <v>100.28</v>
      </c>
      <c r="K502" s="28">
        <f t="shared" ref="K502:K508" si="126">J502/G502*100</f>
        <v>58.643274853801174</v>
      </c>
      <c r="L502" s="37">
        <v>4</v>
      </c>
      <c r="M502" s="29">
        <f t="shared" ref="M502:M508" si="127">H502/G502</f>
        <v>1.7350877192982459</v>
      </c>
      <c r="N502" s="19"/>
    </row>
    <row r="503" spans="1:14" ht="38.1" customHeight="1" x14ac:dyDescent="0.2">
      <c r="A503" s="12">
        <f>A502+1</f>
        <v>2</v>
      </c>
      <c r="B503" s="12" t="s">
        <v>1162</v>
      </c>
      <c r="C503" s="20" t="s">
        <v>12</v>
      </c>
      <c r="D503" s="17" t="s">
        <v>6</v>
      </c>
      <c r="E503" s="38" t="s">
        <v>1160</v>
      </c>
      <c r="F503" s="39" t="s">
        <v>1161</v>
      </c>
      <c r="G503" s="22">
        <v>135</v>
      </c>
      <c r="H503" s="22">
        <v>290.73</v>
      </c>
      <c r="I503" s="31" t="s">
        <v>719</v>
      </c>
      <c r="J503" s="29">
        <v>102.21</v>
      </c>
      <c r="K503" s="28">
        <f t="shared" si="126"/>
        <v>75.711111111111109</v>
      </c>
      <c r="L503" s="37">
        <v>4</v>
      </c>
      <c r="M503" s="29">
        <f t="shared" si="127"/>
        <v>2.1535555555555557</v>
      </c>
      <c r="N503" s="19"/>
    </row>
    <row r="504" spans="1:14" ht="38.1" customHeight="1" x14ac:dyDescent="0.2">
      <c r="A504" s="12">
        <f t="shared" ref="A504:A508" si="128">A503+1</f>
        <v>3</v>
      </c>
      <c r="B504" s="12" t="s">
        <v>1163</v>
      </c>
      <c r="C504" s="20" t="s">
        <v>12</v>
      </c>
      <c r="D504" s="17" t="s">
        <v>6</v>
      </c>
      <c r="E504" s="38" t="s">
        <v>1160</v>
      </c>
      <c r="F504" s="39" t="s">
        <v>1161</v>
      </c>
      <c r="G504" s="22">
        <v>135</v>
      </c>
      <c r="H504" s="22">
        <v>290.73</v>
      </c>
      <c r="I504" s="31" t="s">
        <v>717</v>
      </c>
      <c r="J504" s="29">
        <v>102.21</v>
      </c>
      <c r="K504" s="28">
        <f t="shared" si="126"/>
        <v>75.711111111111109</v>
      </c>
      <c r="L504" s="37">
        <v>4</v>
      </c>
      <c r="M504" s="29">
        <f t="shared" si="127"/>
        <v>2.1535555555555557</v>
      </c>
      <c r="N504" s="19"/>
    </row>
    <row r="505" spans="1:14" ht="38.1" customHeight="1" x14ac:dyDescent="0.2">
      <c r="A505" s="12">
        <f t="shared" si="128"/>
        <v>4</v>
      </c>
      <c r="B505" s="12" t="s">
        <v>1164</v>
      </c>
      <c r="C505" s="20" t="s">
        <v>12</v>
      </c>
      <c r="D505" s="17" t="s">
        <v>6</v>
      </c>
      <c r="E505" s="38" t="s">
        <v>1160</v>
      </c>
      <c r="F505" s="39" t="s">
        <v>1161</v>
      </c>
      <c r="G505" s="22">
        <v>135</v>
      </c>
      <c r="H505" s="22">
        <v>290.73</v>
      </c>
      <c r="I505" s="31" t="s">
        <v>719</v>
      </c>
      <c r="J505" s="29">
        <v>102.21</v>
      </c>
      <c r="K505" s="28">
        <f t="shared" si="126"/>
        <v>75.711111111111109</v>
      </c>
      <c r="L505" s="37">
        <v>4</v>
      </c>
      <c r="M505" s="29">
        <f t="shared" si="127"/>
        <v>2.1535555555555557</v>
      </c>
      <c r="N505" s="19"/>
    </row>
    <row r="506" spans="1:14" ht="38.1" customHeight="1" x14ac:dyDescent="0.2">
      <c r="A506" s="12">
        <f t="shared" si="128"/>
        <v>5</v>
      </c>
      <c r="B506" s="12" t="s">
        <v>1165</v>
      </c>
      <c r="C506" s="20" t="s">
        <v>12</v>
      </c>
      <c r="D506" s="17" t="s">
        <v>6</v>
      </c>
      <c r="E506" s="38" t="s">
        <v>1160</v>
      </c>
      <c r="F506" s="39" t="s">
        <v>1161</v>
      </c>
      <c r="G506" s="22">
        <v>135</v>
      </c>
      <c r="H506" s="22">
        <v>290.73</v>
      </c>
      <c r="I506" s="31" t="s">
        <v>717</v>
      </c>
      <c r="J506" s="29">
        <v>102.21</v>
      </c>
      <c r="K506" s="28">
        <f t="shared" si="126"/>
        <v>75.711111111111109</v>
      </c>
      <c r="L506" s="37">
        <v>4</v>
      </c>
      <c r="M506" s="29">
        <f t="shared" si="127"/>
        <v>2.1535555555555557</v>
      </c>
      <c r="N506" s="19"/>
    </row>
    <row r="507" spans="1:14" ht="38.1" customHeight="1" x14ac:dyDescent="0.2">
      <c r="A507" s="12">
        <f t="shared" si="128"/>
        <v>6</v>
      </c>
      <c r="B507" s="12" t="s">
        <v>1166</v>
      </c>
      <c r="C507" s="20" t="s">
        <v>12</v>
      </c>
      <c r="D507" s="17" t="s">
        <v>6</v>
      </c>
      <c r="E507" s="38" t="s">
        <v>1160</v>
      </c>
      <c r="F507" s="39" t="s">
        <v>1161</v>
      </c>
      <c r="G507" s="22">
        <v>135.01</v>
      </c>
      <c r="H507" s="22">
        <v>290.73</v>
      </c>
      <c r="I507" s="31" t="s">
        <v>719</v>
      </c>
      <c r="J507" s="29">
        <v>102.21</v>
      </c>
      <c r="K507" s="28">
        <f t="shared" si="126"/>
        <v>75.705503296052143</v>
      </c>
      <c r="L507" s="37">
        <v>4</v>
      </c>
      <c r="M507" s="29">
        <f t="shared" si="127"/>
        <v>2.153396044737427</v>
      </c>
      <c r="N507" s="19"/>
    </row>
    <row r="508" spans="1:14" ht="38.1" customHeight="1" x14ac:dyDescent="0.2">
      <c r="A508" s="12">
        <f t="shared" si="128"/>
        <v>7</v>
      </c>
      <c r="B508" s="12" t="s">
        <v>1167</v>
      </c>
      <c r="C508" s="20" t="s">
        <v>12</v>
      </c>
      <c r="D508" s="17" t="s">
        <v>6</v>
      </c>
      <c r="E508" s="38" t="s">
        <v>1160</v>
      </c>
      <c r="F508" s="39" t="s">
        <v>1161</v>
      </c>
      <c r="G508" s="22">
        <v>177.55</v>
      </c>
      <c r="H508" s="22">
        <v>328.31</v>
      </c>
      <c r="I508" s="31" t="s">
        <v>734</v>
      </c>
      <c r="J508" s="29">
        <v>111.39</v>
      </c>
      <c r="K508" s="28">
        <f t="shared" si="126"/>
        <v>62.737257110673049</v>
      </c>
      <c r="L508" s="37">
        <v>4</v>
      </c>
      <c r="M508" s="29">
        <f t="shared" si="127"/>
        <v>1.8491129259363559</v>
      </c>
      <c r="N508" s="19"/>
    </row>
    <row r="509" spans="1:14" ht="38.1" customHeight="1" x14ac:dyDescent="0.2">
      <c r="A509" s="14" t="s">
        <v>1168</v>
      </c>
      <c r="B509" s="14">
        <f>COUNT((A510:A516))</f>
        <v>7</v>
      </c>
      <c r="C509" s="15"/>
      <c r="D509" s="14"/>
      <c r="E509" s="14"/>
      <c r="F509" s="14"/>
      <c r="G509" s="16">
        <f>SUBTOTAL(9,G510:G516)</f>
        <v>1077.5</v>
      </c>
      <c r="H509" s="16">
        <f>SUBTOTAL(9,H510:H516)</f>
        <v>2087.4300000000003</v>
      </c>
      <c r="I509" s="16"/>
      <c r="J509" s="27"/>
      <c r="K509" s="27"/>
      <c r="L509" s="35"/>
      <c r="M509" s="27"/>
      <c r="N509" s="14"/>
    </row>
    <row r="510" spans="1:14" ht="38.1" customHeight="1" x14ac:dyDescent="0.2">
      <c r="A510" s="12">
        <v>1</v>
      </c>
      <c r="B510" s="12" t="s">
        <v>1169</v>
      </c>
      <c r="C510" s="20" t="s">
        <v>12</v>
      </c>
      <c r="D510" s="17" t="s">
        <v>6</v>
      </c>
      <c r="E510" s="38" t="s">
        <v>1170</v>
      </c>
      <c r="F510" s="39" t="s">
        <v>1171</v>
      </c>
      <c r="G510" s="22">
        <v>195.5</v>
      </c>
      <c r="H510" s="22">
        <v>328.63</v>
      </c>
      <c r="I510" s="31" t="s">
        <v>715</v>
      </c>
      <c r="J510" s="29">
        <v>111.39</v>
      </c>
      <c r="K510" s="28">
        <f t="shared" ref="K510:K516" si="129">J510/G510*100</f>
        <v>56.976982097186699</v>
      </c>
      <c r="L510" s="37">
        <v>4</v>
      </c>
      <c r="M510" s="29">
        <f t="shared" ref="M510:M516" si="130">H510/G510</f>
        <v>1.6809718670076725</v>
      </c>
      <c r="N510" s="19"/>
    </row>
    <row r="511" spans="1:14" ht="38.1" customHeight="1" x14ac:dyDescent="0.2">
      <c r="A511" s="12">
        <f>A510+1</f>
        <v>2</v>
      </c>
      <c r="B511" s="12" t="s">
        <v>1172</v>
      </c>
      <c r="C511" s="20" t="s">
        <v>12</v>
      </c>
      <c r="D511" s="17" t="s">
        <v>6</v>
      </c>
      <c r="E511" s="38" t="s">
        <v>1170</v>
      </c>
      <c r="F511" s="39" t="s">
        <v>1171</v>
      </c>
      <c r="G511" s="22">
        <v>135</v>
      </c>
      <c r="H511" s="22">
        <v>290.73</v>
      </c>
      <c r="I511" s="31" t="s">
        <v>717</v>
      </c>
      <c r="J511" s="29">
        <v>102.21</v>
      </c>
      <c r="K511" s="28">
        <f t="shared" si="129"/>
        <v>75.711111111111109</v>
      </c>
      <c r="L511" s="37">
        <v>4</v>
      </c>
      <c r="M511" s="29">
        <f t="shared" si="130"/>
        <v>2.1535555555555557</v>
      </c>
      <c r="N511" s="19"/>
    </row>
    <row r="512" spans="1:14" ht="38.1" customHeight="1" x14ac:dyDescent="0.2">
      <c r="A512" s="12">
        <f t="shared" ref="A512:A516" si="131">A511+1</f>
        <v>3</v>
      </c>
      <c r="B512" s="12" t="s">
        <v>1173</v>
      </c>
      <c r="C512" s="20" t="s">
        <v>12</v>
      </c>
      <c r="D512" s="17" t="s">
        <v>6</v>
      </c>
      <c r="E512" s="38" t="s">
        <v>1170</v>
      </c>
      <c r="F512" s="39" t="s">
        <v>1171</v>
      </c>
      <c r="G512" s="22">
        <v>135</v>
      </c>
      <c r="H512" s="22">
        <v>290.73</v>
      </c>
      <c r="I512" s="31" t="s">
        <v>719</v>
      </c>
      <c r="J512" s="29">
        <v>102.21</v>
      </c>
      <c r="K512" s="28">
        <f t="shared" si="129"/>
        <v>75.711111111111109</v>
      </c>
      <c r="L512" s="37">
        <v>4</v>
      </c>
      <c r="M512" s="29">
        <f t="shared" si="130"/>
        <v>2.1535555555555557</v>
      </c>
      <c r="N512" s="19"/>
    </row>
    <row r="513" spans="1:14" ht="38.1" customHeight="1" x14ac:dyDescent="0.2">
      <c r="A513" s="12">
        <f t="shared" si="131"/>
        <v>4</v>
      </c>
      <c r="B513" s="12" t="s">
        <v>1174</v>
      </c>
      <c r="C513" s="20" t="s">
        <v>12</v>
      </c>
      <c r="D513" s="17" t="s">
        <v>6</v>
      </c>
      <c r="E513" s="38" t="s">
        <v>1170</v>
      </c>
      <c r="F513" s="39" t="s">
        <v>1171</v>
      </c>
      <c r="G513" s="22">
        <v>171</v>
      </c>
      <c r="H513" s="22">
        <v>299.18</v>
      </c>
      <c r="I513" s="31" t="s">
        <v>723</v>
      </c>
      <c r="J513" s="29">
        <v>102.28</v>
      </c>
      <c r="K513" s="28">
        <f t="shared" si="129"/>
        <v>59.812865497076032</v>
      </c>
      <c r="L513" s="37">
        <v>4</v>
      </c>
      <c r="M513" s="29">
        <f t="shared" si="130"/>
        <v>1.7495906432748538</v>
      </c>
      <c r="N513" s="19"/>
    </row>
    <row r="514" spans="1:14" ht="38.1" customHeight="1" x14ac:dyDescent="0.2">
      <c r="A514" s="12">
        <f t="shared" si="131"/>
        <v>5</v>
      </c>
      <c r="B514" s="12" t="s">
        <v>1175</v>
      </c>
      <c r="C514" s="20" t="s">
        <v>12</v>
      </c>
      <c r="D514" s="17" t="s">
        <v>6</v>
      </c>
      <c r="E514" s="38" t="s">
        <v>1176</v>
      </c>
      <c r="F514" s="39" t="s">
        <v>1177</v>
      </c>
      <c r="G514" s="22">
        <v>171</v>
      </c>
      <c r="H514" s="22">
        <v>296.70000000000005</v>
      </c>
      <c r="I514" s="31" t="s">
        <v>727</v>
      </c>
      <c r="J514" s="29">
        <v>100.28</v>
      </c>
      <c r="K514" s="28">
        <f t="shared" si="129"/>
        <v>58.643274853801174</v>
      </c>
      <c r="L514" s="37">
        <v>4</v>
      </c>
      <c r="M514" s="29">
        <f t="shared" si="130"/>
        <v>1.7350877192982459</v>
      </c>
      <c r="N514" s="19"/>
    </row>
    <row r="515" spans="1:14" ht="38.1" customHeight="1" x14ac:dyDescent="0.2">
      <c r="A515" s="12">
        <f t="shared" si="131"/>
        <v>6</v>
      </c>
      <c r="B515" s="12" t="s">
        <v>1178</v>
      </c>
      <c r="C515" s="20" t="s">
        <v>12</v>
      </c>
      <c r="D515" s="17" t="s">
        <v>6</v>
      </c>
      <c r="E515" s="38" t="s">
        <v>1176</v>
      </c>
      <c r="F515" s="39" t="s">
        <v>1177</v>
      </c>
      <c r="G515" s="22">
        <v>135</v>
      </c>
      <c r="H515" s="22">
        <v>290.73</v>
      </c>
      <c r="I515" s="31" t="s">
        <v>717</v>
      </c>
      <c r="J515" s="29">
        <v>102.21</v>
      </c>
      <c r="K515" s="28">
        <f t="shared" si="129"/>
        <v>75.711111111111109</v>
      </c>
      <c r="L515" s="37">
        <v>4</v>
      </c>
      <c r="M515" s="29">
        <f t="shared" si="130"/>
        <v>2.1535555555555557</v>
      </c>
      <c r="N515" s="19"/>
    </row>
    <row r="516" spans="1:14" ht="38.1" customHeight="1" x14ac:dyDescent="0.2">
      <c r="A516" s="12">
        <f t="shared" si="131"/>
        <v>7</v>
      </c>
      <c r="B516" s="12" t="s">
        <v>1179</v>
      </c>
      <c r="C516" s="20" t="s">
        <v>12</v>
      </c>
      <c r="D516" s="17" t="s">
        <v>6</v>
      </c>
      <c r="E516" s="38" t="s">
        <v>1176</v>
      </c>
      <c r="F516" s="39" t="s">
        <v>1177</v>
      </c>
      <c r="G516" s="22">
        <v>135</v>
      </c>
      <c r="H516" s="22">
        <v>290.73</v>
      </c>
      <c r="I516" s="31" t="s">
        <v>719</v>
      </c>
      <c r="J516" s="29">
        <v>102.21</v>
      </c>
      <c r="K516" s="28">
        <f t="shared" si="129"/>
        <v>75.711111111111109</v>
      </c>
      <c r="L516" s="37">
        <v>4</v>
      </c>
      <c r="M516" s="29">
        <f t="shared" si="130"/>
        <v>2.1535555555555557</v>
      </c>
      <c r="N516" s="19"/>
    </row>
    <row r="517" spans="1:14" ht="38.1" customHeight="1" x14ac:dyDescent="0.2">
      <c r="A517" s="14" t="s">
        <v>1180</v>
      </c>
      <c r="B517" s="14">
        <f>COUNT((A518:A577))</f>
        <v>60</v>
      </c>
      <c r="C517" s="15"/>
      <c r="D517" s="14"/>
      <c r="E517" s="14"/>
      <c r="F517" s="14"/>
      <c r="G517" s="16">
        <f>SUBTOTAL(9,G518:G577)</f>
        <v>13329.399999999996</v>
      </c>
      <c r="H517" s="16">
        <f>SUBTOTAL(9,H518:H577)</f>
        <v>13438.539999999995</v>
      </c>
      <c r="I517" s="16"/>
      <c r="J517" s="27"/>
      <c r="K517" s="27"/>
      <c r="L517" s="35"/>
      <c r="M517" s="27"/>
      <c r="N517" s="14"/>
    </row>
    <row r="518" spans="1:14" ht="38.1" customHeight="1" x14ac:dyDescent="0.2">
      <c r="A518" s="12">
        <v>1</v>
      </c>
      <c r="B518" s="12" t="s">
        <v>1181</v>
      </c>
      <c r="C518" s="20" t="s">
        <v>12</v>
      </c>
      <c r="D518" s="17" t="s">
        <v>6</v>
      </c>
      <c r="E518" s="38" t="s">
        <v>1182</v>
      </c>
      <c r="F518" s="39" t="s">
        <v>1183</v>
      </c>
      <c r="G518" s="23">
        <v>171.3</v>
      </c>
      <c r="H518" s="23">
        <v>284.43</v>
      </c>
      <c r="I518" s="31" t="s">
        <v>1184</v>
      </c>
      <c r="J518" s="29">
        <v>91.68</v>
      </c>
      <c r="K518" s="28">
        <f t="shared" ref="K518:K577" si="132">J518/G518*100</f>
        <v>53.520140105078809</v>
      </c>
      <c r="L518" s="37">
        <v>4</v>
      </c>
      <c r="M518" s="29">
        <f t="shared" ref="M518:M577" si="133">H518/G518</f>
        <v>1.6604203152364272</v>
      </c>
      <c r="N518" s="19"/>
    </row>
    <row r="519" spans="1:14" ht="38.1" customHeight="1" x14ac:dyDescent="0.2">
      <c r="A519" s="12">
        <f>A518+1</f>
        <v>2</v>
      </c>
      <c r="B519" s="12" t="s">
        <v>1185</v>
      </c>
      <c r="C519" s="20" t="s">
        <v>12</v>
      </c>
      <c r="D519" s="17" t="s">
        <v>6</v>
      </c>
      <c r="E519" s="38" t="s">
        <v>1182</v>
      </c>
      <c r="F519" s="39" t="s">
        <v>1183</v>
      </c>
      <c r="G519" s="22">
        <v>178</v>
      </c>
      <c r="H519" s="22">
        <v>284.43</v>
      </c>
      <c r="I519" s="31" t="s">
        <v>1186</v>
      </c>
      <c r="J519" s="29">
        <v>91.68</v>
      </c>
      <c r="K519" s="28">
        <f t="shared" si="132"/>
        <v>51.505617977528097</v>
      </c>
      <c r="L519" s="37">
        <v>4</v>
      </c>
      <c r="M519" s="29">
        <f t="shared" si="133"/>
        <v>1.5979213483146069</v>
      </c>
      <c r="N519" s="19"/>
    </row>
    <row r="520" spans="1:14" ht="38.1" customHeight="1" x14ac:dyDescent="0.2">
      <c r="A520" s="12">
        <f t="shared" ref="A520:A577" si="134">A519+1</f>
        <v>3</v>
      </c>
      <c r="B520" s="12" t="s">
        <v>1187</v>
      </c>
      <c r="C520" s="20" t="s">
        <v>12</v>
      </c>
      <c r="D520" s="17" t="s">
        <v>6</v>
      </c>
      <c r="E520" s="38" t="s">
        <v>1188</v>
      </c>
      <c r="F520" s="39" t="s">
        <v>1189</v>
      </c>
      <c r="G520" s="22">
        <v>200</v>
      </c>
      <c r="H520" s="22">
        <v>196.14</v>
      </c>
      <c r="I520" s="31" t="s">
        <v>1190</v>
      </c>
      <c r="J520" s="29">
        <v>93.19</v>
      </c>
      <c r="K520" s="28">
        <f t="shared" si="132"/>
        <v>46.594999999999999</v>
      </c>
      <c r="L520" s="37">
        <v>3</v>
      </c>
      <c r="M520" s="29">
        <f t="shared" si="133"/>
        <v>0.98069999999999991</v>
      </c>
      <c r="N520" s="19"/>
    </row>
    <row r="521" spans="1:14" ht="38.1" customHeight="1" x14ac:dyDescent="0.2">
      <c r="A521" s="12">
        <f t="shared" si="134"/>
        <v>4</v>
      </c>
      <c r="B521" s="12" t="s">
        <v>1191</v>
      </c>
      <c r="C521" s="20" t="s">
        <v>12</v>
      </c>
      <c r="D521" s="17" t="s">
        <v>6</v>
      </c>
      <c r="E521" s="38" t="s">
        <v>1188</v>
      </c>
      <c r="F521" s="39" t="s">
        <v>1189</v>
      </c>
      <c r="G521" s="22">
        <v>200</v>
      </c>
      <c r="H521" s="22">
        <v>196.14</v>
      </c>
      <c r="I521" s="31" t="s">
        <v>1192</v>
      </c>
      <c r="J521" s="29">
        <v>93.19</v>
      </c>
      <c r="K521" s="28">
        <f t="shared" si="132"/>
        <v>46.594999999999999</v>
      </c>
      <c r="L521" s="37">
        <v>3</v>
      </c>
      <c r="M521" s="29">
        <f t="shared" si="133"/>
        <v>0.98069999999999991</v>
      </c>
      <c r="N521" s="19"/>
    </row>
    <row r="522" spans="1:14" ht="38.1" customHeight="1" x14ac:dyDescent="0.2">
      <c r="A522" s="12">
        <f t="shared" si="134"/>
        <v>5</v>
      </c>
      <c r="B522" s="12" t="s">
        <v>1193</v>
      </c>
      <c r="C522" s="20" t="s">
        <v>12</v>
      </c>
      <c r="D522" s="17" t="s">
        <v>6</v>
      </c>
      <c r="E522" s="38" t="s">
        <v>1194</v>
      </c>
      <c r="F522" s="39" t="s">
        <v>1195</v>
      </c>
      <c r="G522" s="22">
        <v>323.77999999999997</v>
      </c>
      <c r="H522" s="22">
        <v>293.98</v>
      </c>
      <c r="I522" s="31" t="s">
        <v>1196</v>
      </c>
      <c r="J522" s="29">
        <v>132.97</v>
      </c>
      <c r="K522" s="28">
        <f t="shared" si="132"/>
        <v>41.068009142010013</v>
      </c>
      <c r="L522" s="37">
        <v>3</v>
      </c>
      <c r="M522" s="29">
        <f t="shared" si="133"/>
        <v>0.90796219655321531</v>
      </c>
      <c r="N522" s="19"/>
    </row>
    <row r="523" spans="1:14" ht="38.1" customHeight="1" x14ac:dyDescent="0.2">
      <c r="A523" s="12">
        <f t="shared" si="134"/>
        <v>6</v>
      </c>
      <c r="B523" s="12" t="s">
        <v>1197</v>
      </c>
      <c r="C523" s="20" t="s">
        <v>12</v>
      </c>
      <c r="D523" s="17" t="s">
        <v>6</v>
      </c>
      <c r="E523" s="38" t="s">
        <v>1194</v>
      </c>
      <c r="F523" s="39" t="s">
        <v>1195</v>
      </c>
      <c r="G523" s="22">
        <v>354.16</v>
      </c>
      <c r="H523" s="22">
        <v>293.98</v>
      </c>
      <c r="I523" s="31" t="s">
        <v>1196</v>
      </c>
      <c r="J523" s="29">
        <v>132.97</v>
      </c>
      <c r="K523" s="28">
        <f t="shared" si="132"/>
        <v>37.545177320984862</v>
      </c>
      <c r="L523" s="37">
        <v>3</v>
      </c>
      <c r="M523" s="29">
        <f t="shared" si="133"/>
        <v>0.83007680144567431</v>
      </c>
      <c r="N523" s="19"/>
    </row>
    <row r="524" spans="1:14" ht="38.1" customHeight="1" x14ac:dyDescent="0.2">
      <c r="A524" s="12">
        <f t="shared" si="134"/>
        <v>7</v>
      </c>
      <c r="B524" s="12" t="s">
        <v>1198</v>
      </c>
      <c r="C524" s="20" t="s">
        <v>12</v>
      </c>
      <c r="D524" s="17" t="s">
        <v>6</v>
      </c>
      <c r="E524" s="38" t="s">
        <v>1194</v>
      </c>
      <c r="F524" s="39" t="s">
        <v>1195</v>
      </c>
      <c r="G524" s="22">
        <v>354.16</v>
      </c>
      <c r="H524" s="22">
        <v>293.98</v>
      </c>
      <c r="I524" s="31" t="s">
        <v>1199</v>
      </c>
      <c r="J524" s="29">
        <v>132.97</v>
      </c>
      <c r="K524" s="28">
        <f t="shared" si="132"/>
        <v>37.545177320984862</v>
      </c>
      <c r="L524" s="37">
        <v>3</v>
      </c>
      <c r="M524" s="29">
        <f t="shared" si="133"/>
        <v>0.83007680144567431</v>
      </c>
      <c r="N524" s="19"/>
    </row>
    <row r="525" spans="1:14" ht="38.1" customHeight="1" x14ac:dyDescent="0.2">
      <c r="A525" s="12">
        <f t="shared" si="134"/>
        <v>8</v>
      </c>
      <c r="B525" s="12" t="s">
        <v>1200</v>
      </c>
      <c r="C525" s="20" t="s">
        <v>12</v>
      </c>
      <c r="D525" s="17" t="s">
        <v>6</v>
      </c>
      <c r="E525" s="38" t="s">
        <v>1201</v>
      </c>
      <c r="F525" s="39" t="s">
        <v>1202</v>
      </c>
      <c r="G525" s="22">
        <v>352.85</v>
      </c>
      <c r="H525" s="22">
        <v>293.98</v>
      </c>
      <c r="I525" s="31" t="s">
        <v>1196</v>
      </c>
      <c r="J525" s="29">
        <v>132.97</v>
      </c>
      <c r="K525" s="28">
        <f t="shared" si="132"/>
        <v>37.68456851353266</v>
      </c>
      <c r="L525" s="37">
        <v>3</v>
      </c>
      <c r="M525" s="29">
        <f t="shared" si="133"/>
        <v>0.83315856596287374</v>
      </c>
      <c r="N525" s="19"/>
    </row>
    <row r="526" spans="1:14" ht="38.1" customHeight="1" x14ac:dyDescent="0.2">
      <c r="A526" s="12">
        <f>A525+1</f>
        <v>9</v>
      </c>
      <c r="B526" s="12" t="s">
        <v>1203</v>
      </c>
      <c r="C526" s="20" t="s">
        <v>12</v>
      </c>
      <c r="D526" s="17" t="s">
        <v>6</v>
      </c>
      <c r="E526" s="38" t="s">
        <v>1204</v>
      </c>
      <c r="F526" s="39" t="s">
        <v>1205</v>
      </c>
      <c r="G526" s="22">
        <v>157.69</v>
      </c>
      <c r="H526" s="22">
        <v>194.32999999999998</v>
      </c>
      <c r="I526" s="31" t="s">
        <v>1206</v>
      </c>
      <c r="J526" s="29">
        <v>92.19</v>
      </c>
      <c r="K526" s="28">
        <f t="shared" si="132"/>
        <v>58.462806772782038</v>
      </c>
      <c r="L526" s="37">
        <v>3</v>
      </c>
      <c r="M526" s="29">
        <f t="shared" si="133"/>
        <v>1.2323546198237048</v>
      </c>
      <c r="N526" s="19"/>
    </row>
    <row r="527" spans="1:14" ht="38.1" customHeight="1" x14ac:dyDescent="0.2">
      <c r="A527" s="12">
        <f t="shared" si="134"/>
        <v>10</v>
      </c>
      <c r="B527" s="12" t="s">
        <v>1207</v>
      </c>
      <c r="C527" s="20" t="s">
        <v>12</v>
      </c>
      <c r="D527" s="17" t="s">
        <v>6</v>
      </c>
      <c r="E527" s="38" t="s">
        <v>1208</v>
      </c>
      <c r="F527" s="39" t="s">
        <v>1209</v>
      </c>
      <c r="G527" s="22">
        <v>164.73</v>
      </c>
      <c r="H527" s="22">
        <v>194.32999999999998</v>
      </c>
      <c r="I527" s="31" t="s">
        <v>1210</v>
      </c>
      <c r="J527" s="29">
        <v>92.19</v>
      </c>
      <c r="K527" s="28">
        <f t="shared" si="132"/>
        <v>55.964305226734659</v>
      </c>
      <c r="L527" s="37">
        <v>3</v>
      </c>
      <c r="M527" s="29">
        <f t="shared" si="133"/>
        <v>1.1796879742609119</v>
      </c>
      <c r="N527" s="19"/>
    </row>
    <row r="528" spans="1:14" ht="38.1" customHeight="1" x14ac:dyDescent="0.2">
      <c r="A528" s="12">
        <f t="shared" si="134"/>
        <v>11</v>
      </c>
      <c r="B528" s="12" t="s">
        <v>1211</v>
      </c>
      <c r="C528" s="20" t="s">
        <v>12</v>
      </c>
      <c r="D528" s="17" t="s">
        <v>6</v>
      </c>
      <c r="E528" s="38" t="s">
        <v>1212</v>
      </c>
      <c r="F528" s="39" t="s">
        <v>1213</v>
      </c>
      <c r="G528" s="22">
        <v>183.77</v>
      </c>
      <c r="H528" s="22">
        <v>196.14</v>
      </c>
      <c r="I528" s="31" t="s">
        <v>1192</v>
      </c>
      <c r="J528" s="29">
        <v>93.19</v>
      </c>
      <c r="K528" s="28">
        <f t="shared" si="132"/>
        <v>50.710126788920931</v>
      </c>
      <c r="L528" s="37">
        <v>3</v>
      </c>
      <c r="M528" s="29">
        <f t="shared" si="133"/>
        <v>1.0673124013712791</v>
      </c>
      <c r="N528" s="19"/>
    </row>
    <row r="529" spans="1:14" ht="38.1" customHeight="1" x14ac:dyDescent="0.2">
      <c r="A529" s="12">
        <f t="shared" si="134"/>
        <v>12</v>
      </c>
      <c r="B529" s="12" t="s">
        <v>1214</v>
      </c>
      <c r="C529" s="20" t="s">
        <v>12</v>
      </c>
      <c r="D529" s="17" t="s">
        <v>6</v>
      </c>
      <c r="E529" s="38" t="s">
        <v>1212</v>
      </c>
      <c r="F529" s="39" t="s">
        <v>1213</v>
      </c>
      <c r="G529" s="22">
        <v>251.4</v>
      </c>
      <c r="H529" s="22">
        <v>209.82</v>
      </c>
      <c r="I529" s="31" t="s">
        <v>1215</v>
      </c>
      <c r="J529" s="29">
        <v>98.27</v>
      </c>
      <c r="K529" s="28">
        <f t="shared" si="132"/>
        <v>39.089101034208426</v>
      </c>
      <c r="L529" s="37">
        <v>3</v>
      </c>
      <c r="M529" s="29">
        <f t="shared" si="133"/>
        <v>0.83460620525059659</v>
      </c>
      <c r="N529" s="19"/>
    </row>
    <row r="530" spans="1:14" ht="38.1" customHeight="1" x14ac:dyDescent="0.2">
      <c r="A530" s="12">
        <f t="shared" si="134"/>
        <v>13</v>
      </c>
      <c r="B530" s="12" t="s">
        <v>1216</v>
      </c>
      <c r="C530" s="20" t="s">
        <v>12</v>
      </c>
      <c r="D530" s="17" t="s">
        <v>6</v>
      </c>
      <c r="E530" s="38" t="s">
        <v>1212</v>
      </c>
      <c r="F530" s="39" t="s">
        <v>1213</v>
      </c>
      <c r="G530" s="22">
        <v>258.51</v>
      </c>
      <c r="H530" s="22">
        <v>209.82</v>
      </c>
      <c r="I530" s="31" t="s">
        <v>1215</v>
      </c>
      <c r="J530" s="29">
        <v>98.27</v>
      </c>
      <c r="K530" s="28">
        <f t="shared" si="132"/>
        <v>38.014003326757184</v>
      </c>
      <c r="L530" s="37">
        <v>3</v>
      </c>
      <c r="M530" s="29">
        <f t="shared" si="133"/>
        <v>0.81165138679354765</v>
      </c>
      <c r="N530" s="19"/>
    </row>
    <row r="531" spans="1:14" ht="38.1" customHeight="1" x14ac:dyDescent="0.2">
      <c r="A531" s="12">
        <f t="shared" si="134"/>
        <v>14</v>
      </c>
      <c r="B531" s="12" t="s">
        <v>1217</v>
      </c>
      <c r="C531" s="20" t="s">
        <v>12</v>
      </c>
      <c r="D531" s="17" t="s">
        <v>6</v>
      </c>
      <c r="E531" s="38" t="s">
        <v>1218</v>
      </c>
      <c r="F531" s="39" t="s">
        <v>1219</v>
      </c>
      <c r="G531" s="22">
        <v>203.76</v>
      </c>
      <c r="H531" s="22">
        <v>196.14</v>
      </c>
      <c r="I531" s="31" t="s">
        <v>1192</v>
      </c>
      <c r="J531" s="29">
        <v>93.19</v>
      </c>
      <c r="K531" s="28">
        <f t="shared" si="132"/>
        <v>45.735178641539065</v>
      </c>
      <c r="L531" s="37">
        <v>3</v>
      </c>
      <c r="M531" s="29">
        <f t="shared" si="133"/>
        <v>0.96260306242638394</v>
      </c>
      <c r="N531" s="19"/>
    </row>
    <row r="532" spans="1:14" ht="38.1" customHeight="1" x14ac:dyDescent="0.2">
      <c r="A532" s="12">
        <f t="shared" si="134"/>
        <v>15</v>
      </c>
      <c r="B532" s="12" t="s">
        <v>1220</v>
      </c>
      <c r="C532" s="20" t="s">
        <v>12</v>
      </c>
      <c r="D532" s="17" t="s">
        <v>6</v>
      </c>
      <c r="E532" s="38" t="s">
        <v>1218</v>
      </c>
      <c r="F532" s="39" t="s">
        <v>1219</v>
      </c>
      <c r="G532" s="22">
        <v>205.31</v>
      </c>
      <c r="H532" s="22">
        <v>196.14</v>
      </c>
      <c r="I532" s="31" t="s">
        <v>1190</v>
      </c>
      <c r="J532" s="29">
        <v>93.19</v>
      </c>
      <c r="K532" s="28">
        <f t="shared" si="132"/>
        <v>45.389898202717838</v>
      </c>
      <c r="L532" s="37">
        <v>3</v>
      </c>
      <c r="M532" s="29">
        <f t="shared" si="133"/>
        <v>0.95533583361745644</v>
      </c>
      <c r="N532" s="19"/>
    </row>
    <row r="533" spans="1:14" ht="38.1" customHeight="1" x14ac:dyDescent="0.2">
      <c r="A533" s="12">
        <f t="shared" si="134"/>
        <v>16</v>
      </c>
      <c r="B533" s="12" t="s">
        <v>1221</v>
      </c>
      <c r="C533" s="20" t="s">
        <v>12</v>
      </c>
      <c r="D533" s="17" t="s">
        <v>6</v>
      </c>
      <c r="E533" s="38" t="s">
        <v>1218</v>
      </c>
      <c r="F533" s="39" t="s">
        <v>1219</v>
      </c>
      <c r="G533" s="22">
        <v>206.85</v>
      </c>
      <c r="H533" s="22">
        <v>196.14</v>
      </c>
      <c r="I533" s="31" t="s">
        <v>1192</v>
      </c>
      <c r="J533" s="29">
        <v>93.19</v>
      </c>
      <c r="K533" s="28">
        <f t="shared" si="132"/>
        <v>45.051970026589316</v>
      </c>
      <c r="L533" s="37">
        <v>3</v>
      </c>
      <c r="M533" s="29">
        <f t="shared" si="133"/>
        <v>0.94822335025380711</v>
      </c>
      <c r="N533" s="19"/>
    </row>
    <row r="534" spans="1:14" ht="38.1" customHeight="1" x14ac:dyDescent="0.2">
      <c r="A534" s="12">
        <f t="shared" si="134"/>
        <v>17</v>
      </c>
      <c r="B534" s="12" t="s">
        <v>1222</v>
      </c>
      <c r="C534" s="20" t="s">
        <v>12</v>
      </c>
      <c r="D534" s="17" t="s">
        <v>6</v>
      </c>
      <c r="E534" s="38" t="s">
        <v>1218</v>
      </c>
      <c r="F534" s="39" t="s">
        <v>1219</v>
      </c>
      <c r="G534" s="22">
        <v>208.4</v>
      </c>
      <c r="H534" s="22">
        <v>196.14</v>
      </c>
      <c r="I534" s="31" t="s">
        <v>1190</v>
      </c>
      <c r="J534" s="29">
        <v>93.19</v>
      </c>
      <c r="K534" s="28">
        <f t="shared" si="132"/>
        <v>44.716890595009595</v>
      </c>
      <c r="L534" s="37">
        <v>3</v>
      </c>
      <c r="M534" s="29">
        <f t="shared" si="133"/>
        <v>0.94117082533589247</v>
      </c>
      <c r="N534" s="19"/>
    </row>
    <row r="535" spans="1:14" ht="38.1" customHeight="1" x14ac:dyDescent="0.2">
      <c r="A535" s="12">
        <f t="shared" si="134"/>
        <v>18</v>
      </c>
      <c r="B535" s="12" t="s">
        <v>1223</v>
      </c>
      <c r="C535" s="20" t="s">
        <v>12</v>
      </c>
      <c r="D535" s="17" t="s">
        <v>6</v>
      </c>
      <c r="E535" s="38" t="s">
        <v>1218</v>
      </c>
      <c r="F535" s="39" t="s">
        <v>1219</v>
      </c>
      <c r="G535" s="22">
        <v>209.95</v>
      </c>
      <c r="H535" s="22">
        <v>196.14</v>
      </c>
      <c r="I535" s="31" t="s">
        <v>1192</v>
      </c>
      <c r="J535" s="29">
        <v>93.19</v>
      </c>
      <c r="K535" s="28">
        <f t="shared" si="132"/>
        <v>44.386758752083836</v>
      </c>
      <c r="L535" s="37">
        <v>3</v>
      </c>
      <c r="M535" s="29">
        <f t="shared" si="133"/>
        <v>0.93422243391283633</v>
      </c>
      <c r="N535" s="19"/>
    </row>
    <row r="536" spans="1:14" ht="38.1" customHeight="1" x14ac:dyDescent="0.2">
      <c r="A536" s="12">
        <f t="shared" si="134"/>
        <v>19</v>
      </c>
      <c r="B536" s="12" t="s">
        <v>1224</v>
      </c>
      <c r="C536" s="20" t="s">
        <v>12</v>
      </c>
      <c r="D536" s="17" t="s">
        <v>6</v>
      </c>
      <c r="E536" s="38" t="s">
        <v>1218</v>
      </c>
      <c r="F536" s="39" t="s">
        <v>1219</v>
      </c>
      <c r="G536" s="22">
        <v>353.25</v>
      </c>
      <c r="H536" s="22">
        <v>258.94</v>
      </c>
      <c r="I536" s="31" t="s">
        <v>1225</v>
      </c>
      <c r="J536" s="29">
        <v>110.91</v>
      </c>
      <c r="K536" s="28">
        <f t="shared" si="132"/>
        <v>31.397027600849253</v>
      </c>
      <c r="L536" s="37">
        <v>3</v>
      </c>
      <c r="M536" s="29">
        <f t="shared" si="133"/>
        <v>0.73302193913658886</v>
      </c>
      <c r="N536" s="19"/>
    </row>
    <row r="537" spans="1:14" ht="38.1" customHeight="1" x14ac:dyDescent="0.2">
      <c r="A537" s="12">
        <f t="shared" si="134"/>
        <v>20</v>
      </c>
      <c r="B537" s="12" t="s">
        <v>1226</v>
      </c>
      <c r="C537" s="20" t="s">
        <v>12</v>
      </c>
      <c r="D537" s="17" t="s">
        <v>6</v>
      </c>
      <c r="E537" s="38" t="s">
        <v>766</v>
      </c>
      <c r="F537" s="39" t="s">
        <v>767</v>
      </c>
      <c r="G537" s="22">
        <v>357.1</v>
      </c>
      <c r="H537" s="22">
        <v>258.94</v>
      </c>
      <c r="I537" s="31" t="s">
        <v>1225</v>
      </c>
      <c r="J537" s="29">
        <v>110.91</v>
      </c>
      <c r="K537" s="28">
        <f t="shared" si="132"/>
        <v>31.058527023242789</v>
      </c>
      <c r="L537" s="37">
        <v>3</v>
      </c>
      <c r="M537" s="29">
        <f t="shared" si="133"/>
        <v>0.72511901428171377</v>
      </c>
      <c r="N537" s="19"/>
    </row>
    <row r="538" spans="1:14" ht="38.1" customHeight="1" x14ac:dyDescent="0.2">
      <c r="A538" s="12">
        <f t="shared" si="134"/>
        <v>21</v>
      </c>
      <c r="B538" s="12" t="s">
        <v>1227</v>
      </c>
      <c r="C538" s="20" t="s">
        <v>12</v>
      </c>
      <c r="D538" s="17" t="s">
        <v>6</v>
      </c>
      <c r="E538" s="38" t="s">
        <v>1228</v>
      </c>
      <c r="F538" s="39" t="s">
        <v>1229</v>
      </c>
      <c r="G538" s="22">
        <v>287.70999999999998</v>
      </c>
      <c r="H538" s="22">
        <v>209.82</v>
      </c>
      <c r="I538" s="31" t="s">
        <v>1230</v>
      </c>
      <c r="J538" s="29">
        <v>98.27</v>
      </c>
      <c r="K538" s="28">
        <f t="shared" si="132"/>
        <v>34.155920892565433</v>
      </c>
      <c r="L538" s="37">
        <v>3</v>
      </c>
      <c r="M538" s="29">
        <f t="shared" si="133"/>
        <v>0.72927600709047302</v>
      </c>
      <c r="N538" s="19"/>
    </row>
    <row r="539" spans="1:14" ht="38.1" customHeight="1" x14ac:dyDescent="0.2">
      <c r="A539" s="12">
        <f t="shared" si="134"/>
        <v>22</v>
      </c>
      <c r="B539" s="12" t="s">
        <v>1231</v>
      </c>
      <c r="C539" s="20" t="s">
        <v>12</v>
      </c>
      <c r="D539" s="17" t="s">
        <v>6</v>
      </c>
      <c r="E539" s="38" t="s">
        <v>1228</v>
      </c>
      <c r="F539" s="39" t="s">
        <v>1229</v>
      </c>
      <c r="G539" s="22">
        <v>274.62</v>
      </c>
      <c r="H539" s="22">
        <v>209.82</v>
      </c>
      <c r="I539" s="31" t="s">
        <v>1215</v>
      </c>
      <c r="J539" s="29">
        <v>98.27</v>
      </c>
      <c r="K539" s="28">
        <f t="shared" si="132"/>
        <v>35.783992425897601</v>
      </c>
      <c r="L539" s="37">
        <v>3</v>
      </c>
      <c r="M539" s="29">
        <f t="shared" si="133"/>
        <v>0.76403757920034954</v>
      </c>
      <c r="N539" s="19"/>
    </row>
    <row r="540" spans="1:14" ht="38.1" customHeight="1" x14ac:dyDescent="0.2">
      <c r="A540" s="12">
        <f t="shared" si="134"/>
        <v>23</v>
      </c>
      <c r="B540" s="12" t="s">
        <v>1232</v>
      </c>
      <c r="C540" s="20" t="s">
        <v>12</v>
      </c>
      <c r="D540" s="17" t="s">
        <v>6</v>
      </c>
      <c r="E540" s="38" t="s">
        <v>1228</v>
      </c>
      <c r="F540" s="39" t="s">
        <v>1229</v>
      </c>
      <c r="G540" s="22">
        <v>261.54000000000002</v>
      </c>
      <c r="H540" s="22">
        <v>209.82</v>
      </c>
      <c r="I540" s="31" t="s">
        <v>1233</v>
      </c>
      <c r="J540" s="29">
        <v>98.27</v>
      </c>
      <c r="K540" s="28">
        <f t="shared" si="132"/>
        <v>37.573602508220532</v>
      </c>
      <c r="L540" s="37">
        <v>3</v>
      </c>
      <c r="M540" s="29">
        <f t="shared" si="133"/>
        <v>0.80224822206928181</v>
      </c>
      <c r="N540" s="19"/>
    </row>
    <row r="541" spans="1:14" ht="38.1" customHeight="1" x14ac:dyDescent="0.2">
      <c r="A541" s="12">
        <f t="shared" si="134"/>
        <v>24</v>
      </c>
      <c r="B541" s="12" t="s">
        <v>1234</v>
      </c>
      <c r="C541" s="20" t="s">
        <v>12</v>
      </c>
      <c r="D541" s="17" t="s">
        <v>6</v>
      </c>
      <c r="E541" s="38" t="s">
        <v>1228</v>
      </c>
      <c r="F541" s="39" t="s">
        <v>1229</v>
      </c>
      <c r="G541" s="22">
        <v>284.55</v>
      </c>
      <c r="H541" s="22">
        <v>258.94</v>
      </c>
      <c r="I541" s="31" t="s">
        <v>1225</v>
      </c>
      <c r="J541" s="29">
        <v>110.91</v>
      </c>
      <c r="K541" s="28">
        <f t="shared" si="132"/>
        <v>38.977332630469157</v>
      </c>
      <c r="L541" s="37">
        <v>3</v>
      </c>
      <c r="M541" s="29">
        <f t="shared" si="133"/>
        <v>0.9099982428395712</v>
      </c>
      <c r="N541" s="19"/>
    </row>
    <row r="542" spans="1:14" ht="38.1" customHeight="1" x14ac:dyDescent="0.2">
      <c r="A542" s="12">
        <f t="shared" si="134"/>
        <v>25</v>
      </c>
      <c r="B542" s="12" t="s">
        <v>1235</v>
      </c>
      <c r="C542" s="20" t="s">
        <v>12</v>
      </c>
      <c r="D542" s="17" t="s">
        <v>6</v>
      </c>
      <c r="E542" s="38" t="s">
        <v>771</v>
      </c>
      <c r="F542" s="39" t="s">
        <v>772</v>
      </c>
      <c r="G542" s="22">
        <v>229.08</v>
      </c>
      <c r="H542" s="22">
        <v>209.82</v>
      </c>
      <c r="I542" s="31" t="s">
        <v>1230</v>
      </c>
      <c r="J542" s="29">
        <v>98.27</v>
      </c>
      <c r="K542" s="28">
        <f t="shared" si="132"/>
        <v>42.8976776671905</v>
      </c>
      <c r="L542" s="37">
        <v>3</v>
      </c>
      <c r="M542" s="29">
        <f t="shared" si="133"/>
        <v>0.91592456783656362</v>
      </c>
      <c r="N542" s="19"/>
    </row>
    <row r="543" spans="1:14" ht="38.1" customHeight="1" x14ac:dyDescent="0.2">
      <c r="A543" s="12">
        <f t="shared" si="134"/>
        <v>26</v>
      </c>
      <c r="B543" s="12" t="s">
        <v>1236</v>
      </c>
      <c r="C543" s="20" t="s">
        <v>12</v>
      </c>
      <c r="D543" s="17" t="s">
        <v>6</v>
      </c>
      <c r="E543" s="38" t="s">
        <v>771</v>
      </c>
      <c r="F543" s="39" t="s">
        <v>772</v>
      </c>
      <c r="G543" s="22">
        <v>216</v>
      </c>
      <c r="H543" s="22">
        <v>210.89</v>
      </c>
      <c r="I543" s="31" t="s">
        <v>1237</v>
      </c>
      <c r="J543" s="29">
        <v>93.83</v>
      </c>
      <c r="K543" s="28">
        <f t="shared" si="132"/>
        <v>43.439814814814817</v>
      </c>
      <c r="L543" s="37">
        <v>3</v>
      </c>
      <c r="M543" s="29">
        <f t="shared" si="133"/>
        <v>0.97634259259259248</v>
      </c>
      <c r="N543" s="19"/>
    </row>
    <row r="544" spans="1:14" ht="38.1" customHeight="1" x14ac:dyDescent="0.2">
      <c r="A544" s="12">
        <f t="shared" si="134"/>
        <v>27</v>
      </c>
      <c r="B544" s="12" t="s">
        <v>1238</v>
      </c>
      <c r="C544" s="20" t="s">
        <v>12</v>
      </c>
      <c r="D544" s="17" t="s">
        <v>6</v>
      </c>
      <c r="E544" s="38" t="s">
        <v>771</v>
      </c>
      <c r="F544" s="39" t="s">
        <v>772</v>
      </c>
      <c r="G544" s="22">
        <v>202.92</v>
      </c>
      <c r="H544" s="22">
        <v>210.89</v>
      </c>
      <c r="I544" s="31" t="s">
        <v>1239</v>
      </c>
      <c r="J544" s="29">
        <v>93.83</v>
      </c>
      <c r="K544" s="28">
        <f t="shared" si="132"/>
        <v>46.239897496550363</v>
      </c>
      <c r="L544" s="37">
        <v>3</v>
      </c>
      <c r="M544" s="29">
        <f t="shared" si="133"/>
        <v>1.0392765621919968</v>
      </c>
      <c r="N544" s="19"/>
    </row>
    <row r="545" spans="1:14" ht="38.1" customHeight="1" x14ac:dyDescent="0.2">
      <c r="A545" s="12">
        <f t="shared" si="134"/>
        <v>28</v>
      </c>
      <c r="B545" s="12" t="s">
        <v>1240</v>
      </c>
      <c r="C545" s="20" t="s">
        <v>12</v>
      </c>
      <c r="D545" s="17" t="s">
        <v>6</v>
      </c>
      <c r="E545" s="38" t="s">
        <v>771</v>
      </c>
      <c r="F545" s="39" t="s">
        <v>772</v>
      </c>
      <c r="G545" s="22">
        <v>217.15</v>
      </c>
      <c r="H545" s="22">
        <v>217.52</v>
      </c>
      <c r="I545" s="31" t="s">
        <v>1241</v>
      </c>
      <c r="J545" s="29">
        <v>96.94</v>
      </c>
      <c r="K545" s="28">
        <f t="shared" si="132"/>
        <v>44.641952567349755</v>
      </c>
      <c r="L545" s="37">
        <v>3</v>
      </c>
      <c r="M545" s="29">
        <f t="shared" si="133"/>
        <v>1.0017038913193645</v>
      </c>
      <c r="N545" s="19"/>
    </row>
    <row r="546" spans="1:14" ht="38.1" customHeight="1" x14ac:dyDescent="0.2">
      <c r="A546" s="12">
        <f t="shared" si="134"/>
        <v>29</v>
      </c>
      <c r="B546" s="12" t="s">
        <v>1242</v>
      </c>
      <c r="C546" s="20" t="s">
        <v>12</v>
      </c>
      <c r="D546" s="17" t="s">
        <v>6</v>
      </c>
      <c r="E546" s="38" t="s">
        <v>783</v>
      </c>
      <c r="F546" s="39" t="s">
        <v>784</v>
      </c>
      <c r="G546" s="22">
        <v>214.94</v>
      </c>
      <c r="H546" s="22">
        <v>217.52</v>
      </c>
      <c r="I546" s="31" t="s">
        <v>1243</v>
      </c>
      <c r="J546" s="29">
        <v>96.94</v>
      </c>
      <c r="K546" s="28">
        <f t="shared" si="132"/>
        <v>45.1009584069973</v>
      </c>
      <c r="L546" s="37">
        <v>3</v>
      </c>
      <c r="M546" s="29">
        <f t="shared" si="133"/>
        <v>1.0120033497720295</v>
      </c>
      <c r="N546" s="19"/>
    </row>
    <row r="547" spans="1:14" ht="38.1" customHeight="1" x14ac:dyDescent="0.2">
      <c r="A547" s="12">
        <f t="shared" si="134"/>
        <v>30</v>
      </c>
      <c r="B547" s="12" t="s">
        <v>1244</v>
      </c>
      <c r="C547" s="20" t="s">
        <v>12</v>
      </c>
      <c r="D547" s="17" t="s">
        <v>6</v>
      </c>
      <c r="E547" s="38" t="s">
        <v>783</v>
      </c>
      <c r="F547" s="39" t="s">
        <v>784</v>
      </c>
      <c r="G547" s="22">
        <v>179.77</v>
      </c>
      <c r="H547" s="22">
        <v>210.89</v>
      </c>
      <c r="I547" s="31" t="s">
        <v>1237</v>
      </c>
      <c r="J547" s="29">
        <v>93.83</v>
      </c>
      <c r="K547" s="28">
        <f t="shared" si="132"/>
        <v>52.194470712577179</v>
      </c>
      <c r="L547" s="37">
        <v>3</v>
      </c>
      <c r="M547" s="29">
        <f t="shared" si="133"/>
        <v>1.1731100851087499</v>
      </c>
      <c r="N547" s="19"/>
    </row>
    <row r="548" spans="1:14" ht="38.1" customHeight="1" x14ac:dyDescent="0.2">
      <c r="A548" s="12">
        <f t="shared" si="134"/>
        <v>31</v>
      </c>
      <c r="B548" s="12" t="s">
        <v>1245</v>
      </c>
      <c r="C548" s="20" t="s">
        <v>12</v>
      </c>
      <c r="D548" s="17" t="s">
        <v>6</v>
      </c>
      <c r="E548" s="38" t="s">
        <v>783</v>
      </c>
      <c r="F548" s="39" t="s">
        <v>784</v>
      </c>
      <c r="G548" s="22">
        <v>182.87</v>
      </c>
      <c r="H548" s="22">
        <v>210.89</v>
      </c>
      <c r="I548" s="31" t="s">
        <v>1239</v>
      </c>
      <c r="J548" s="29">
        <v>93.83</v>
      </c>
      <c r="K548" s="28">
        <f t="shared" si="132"/>
        <v>51.309673538579318</v>
      </c>
      <c r="L548" s="37">
        <v>3</v>
      </c>
      <c r="M548" s="29">
        <f t="shared" si="133"/>
        <v>1.1532236014655219</v>
      </c>
      <c r="N548" s="19"/>
    </row>
    <row r="549" spans="1:14" ht="38.1" customHeight="1" x14ac:dyDescent="0.2">
      <c r="A549" s="12">
        <f t="shared" si="134"/>
        <v>32</v>
      </c>
      <c r="B549" s="12" t="s">
        <v>1246</v>
      </c>
      <c r="C549" s="20" t="s">
        <v>12</v>
      </c>
      <c r="D549" s="17" t="s">
        <v>6</v>
      </c>
      <c r="E549" s="38" t="s">
        <v>788</v>
      </c>
      <c r="F549" s="39" t="s">
        <v>789</v>
      </c>
      <c r="G549" s="22">
        <v>203.33</v>
      </c>
      <c r="H549" s="22">
        <v>210.89</v>
      </c>
      <c r="I549" s="31" t="s">
        <v>1237</v>
      </c>
      <c r="J549" s="29">
        <v>93.83</v>
      </c>
      <c r="K549" s="28">
        <f t="shared" si="132"/>
        <v>46.146658141936747</v>
      </c>
      <c r="L549" s="37">
        <v>3</v>
      </c>
      <c r="M549" s="29">
        <f t="shared" si="133"/>
        <v>1.0371809373924161</v>
      </c>
      <c r="N549" s="19"/>
    </row>
    <row r="550" spans="1:14" ht="38.1" customHeight="1" x14ac:dyDescent="0.2">
      <c r="A550" s="12">
        <f t="shared" si="134"/>
        <v>33</v>
      </c>
      <c r="B550" s="12" t="s">
        <v>1247</v>
      </c>
      <c r="C550" s="20" t="s">
        <v>12</v>
      </c>
      <c r="D550" s="17" t="s">
        <v>6</v>
      </c>
      <c r="E550" s="38" t="s">
        <v>788</v>
      </c>
      <c r="F550" s="39" t="s">
        <v>789</v>
      </c>
      <c r="G550" s="22">
        <v>205.01</v>
      </c>
      <c r="H550" s="22">
        <v>210.89</v>
      </c>
      <c r="I550" s="31" t="s">
        <v>1239</v>
      </c>
      <c r="J550" s="29">
        <v>93.83</v>
      </c>
      <c r="K550" s="28">
        <f t="shared" si="132"/>
        <v>45.768499097604995</v>
      </c>
      <c r="L550" s="37">
        <v>3</v>
      </c>
      <c r="M550" s="29">
        <f t="shared" si="133"/>
        <v>1.0286815277303547</v>
      </c>
      <c r="N550" s="19"/>
    </row>
    <row r="551" spans="1:14" ht="38.1" customHeight="1" x14ac:dyDescent="0.2">
      <c r="A551" s="12">
        <f t="shared" si="134"/>
        <v>34</v>
      </c>
      <c r="B551" s="12" t="s">
        <v>1248</v>
      </c>
      <c r="C551" s="20" t="s">
        <v>12</v>
      </c>
      <c r="D551" s="17" t="s">
        <v>6</v>
      </c>
      <c r="E551" s="38" t="s">
        <v>788</v>
      </c>
      <c r="F551" s="39" t="s">
        <v>789</v>
      </c>
      <c r="G551" s="22">
        <v>239.57</v>
      </c>
      <c r="H551" s="22">
        <v>258.94</v>
      </c>
      <c r="I551" s="31" t="s">
        <v>1225</v>
      </c>
      <c r="J551" s="29">
        <v>110.91</v>
      </c>
      <c r="K551" s="28">
        <f t="shared" si="132"/>
        <v>46.29544600742998</v>
      </c>
      <c r="L551" s="37">
        <v>3</v>
      </c>
      <c r="M551" s="29">
        <f t="shared" si="133"/>
        <v>1.0808531953082607</v>
      </c>
      <c r="N551" s="19"/>
    </row>
    <row r="552" spans="1:14" ht="38.1" customHeight="1" x14ac:dyDescent="0.2">
      <c r="A552" s="12">
        <f t="shared" si="134"/>
        <v>35</v>
      </c>
      <c r="B552" s="12" t="s">
        <v>1249</v>
      </c>
      <c r="C552" s="20" t="s">
        <v>12</v>
      </c>
      <c r="D552" s="17" t="s">
        <v>6</v>
      </c>
      <c r="E552" s="38" t="s">
        <v>788</v>
      </c>
      <c r="F552" s="39" t="s">
        <v>789</v>
      </c>
      <c r="G552" s="22">
        <v>211.01</v>
      </c>
      <c r="H552" s="22">
        <v>209.82</v>
      </c>
      <c r="I552" s="31" t="s">
        <v>1233</v>
      </c>
      <c r="J552" s="29">
        <v>98.27</v>
      </c>
      <c r="K552" s="28">
        <f t="shared" si="132"/>
        <v>46.571252547272643</v>
      </c>
      <c r="L552" s="37">
        <v>3</v>
      </c>
      <c r="M552" s="29">
        <f t="shared" si="133"/>
        <v>0.99436045685038621</v>
      </c>
      <c r="N552" s="19"/>
    </row>
    <row r="553" spans="1:14" ht="38.1" customHeight="1" x14ac:dyDescent="0.2">
      <c r="A553" s="12">
        <f t="shared" si="134"/>
        <v>36</v>
      </c>
      <c r="B553" s="12" t="s">
        <v>1250</v>
      </c>
      <c r="C553" s="20" t="s">
        <v>12</v>
      </c>
      <c r="D553" s="17" t="s">
        <v>6</v>
      </c>
      <c r="E553" s="38" t="s">
        <v>788</v>
      </c>
      <c r="F553" s="39" t="s">
        <v>789</v>
      </c>
      <c r="G553" s="22">
        <v>212.68</v>
      </c>
      <c r="H553" s="22">
        <v>209.82</v>
      </c>
      <c r="I553" s="31" t="s">
        <v>1215</v>
      </c>
      <c r="J553" s="29">
        <v>98.27</v>
      </c>
      <c r="K553" s="28">
        <f t="shared" si="132"/>
        <v>46.205567049087826</v>
      </c>
      <c r="L553" s="37">
        <v>3</v>
      </c>
      <c r="M553" s="29">
        <f t="shared" si="133"/>
        <v>0.98655256723716378</v>
      </c>
      <c r="N553" s="19"/>
    </row>
    <row r="554" spans="1:14" ht="38.1" customHeight="1" x14ac:dyDescent="0.2">
      <c r="A554" s="12">
        <f t="shared" si="134"/>
        <v>37</v>
      </c>
      <c r="B554" s="12" t="s">
        <v>1251</v>
      </c>
      <c r="C554" s="20" t="s">
        <v>12</v>
      </c>
      <c r="D554" s="17" t="s">
        <v>6</v>
      </c>
      <c r="E554" s="38" t="s">
        <v>788</v>
      </c>
      <c r="F554" s="39" t="s">
        <v>789</v>
      </c>
      <c r="G554" s="22">
        <v>248.46</v>
      </c>
      <c r="H554" s="22">
        <v>258.94</v>
      </c>
      <c r="I554" s="31" t="s">
        <v>1225</v>
      </c>
      <c r="J554" s="29">
        <v>110.91</v>
      </c>
      <c r="K554" s="28">
        <f t="shared" si="132"/>
        <v>44.63897609273122</v>
      </c>
      <c r="L554" s="37">
        <v>3</v>
      </c>
      <c r="M554" s="29">
        <f t="shared" si="133"/>
        <v>1.0421798277388714</v>
      </c>
      <c r="N554" s="19"/>
    </row>
    <row r="555" spans="1:14" ht="38.1" customHeight="1" x14ac:dyDescent="0.2">
      <c r="A555" s="12">
        <f t="shared" si="134"/>
        <v>38</v>
      </c>
      <c r="B555" s="12" t="s">
        <v>1252</v>
      </c>
      <c r="C555" s="20" t="s">
        <v>12</v>
      </c>
      <c r="D555" s="17" t="s">
        <v>6</v>
      </c>
      <c r="E555" s="38" t="s">
        <v>1253</v>
      </c>
      <c r="F555" s="39" t="s">
        <v>818</v>
      </c>
      <c r="G555" s="22">
        <v>271.32</v>
      </c>
      <c r="H555" s="22">
        <v>258.94</v>
      </c>
      <c r="I555" s="31" t="s">
        <v>1254</v>
      </c>
      <c r="J555" s="29">
        <v>110.91</v>
      </c>
      <c r="K555" s="28">
        <f t="shared" si="132"/>
        <v>40.877930119416192</v>
      </c>
      <c r="L555" s="37">
        <v>3</v>
      </c>
      <c r="M555" s="29">
        <f t="shared" si="133"/>
        <v>0.95437122217307979</v>
      </c>
      <c r="N555" s="19"/>
    </row>
    <row r="556" spans="1:14" ht="38.1" customHeight="1" x14ac:dyDescent="0.2">
      <c r="A556" s="12">
        <f t="shared" si="134"/>
        <v>39</v>
      </c>
      <c r="B556" s="12" t="s">
        <v>1255</v>
      </c>
      <c r="C556" s="20" t="s">
        <v>12</v>
      </c>
      <c r="D556" s="17" t="s">
        <v>6</v>
      </c>
      <c r="E556" s="38" t="s">
        <v>813</v>
      </c>
      <c r="F556" s="39" t="s">
        <v>814</v>
      </c>
      <c r="G556" s="22">
        <v>164.05</v>
      </c>
      <c r="H556" s="22">
        <v>196.14</v>
      </c>
      <c r="I556" s="31" t="s">
        <v>1190</v>
      </c>
      <c r="J556" s="29">
        <v>93.19</v>
      </c>
      <c r="K556" s="28">
        <f t="shared" si="132"/>
        <v>56.805851874428527</v>
      </c>
      <c r="L556" s="37">
        <v>3</v>
      </c>
      <c r="M556" s="29">
        <f t="shared" si="133"/>
        <v>1.195611094178604</v>
      </c>
      <c r="N556" s="19"/>
    </row>
    <row r="557" spans="1:14" ht="38.1" customHeight="1" x14ac:dyDescent="0.2">
      <c r="A557" s="12">
        <f t="shared" si="134"/>
        <v>40</v>
      </c>
      <c r="B557" s="12" t="s">
        <v>1256</v>
      </c>
      <c r="C557" s="20" t="s">
        <v>12</v>
      </c>
      <c r="D557" s="17" t="s">
        <v>6</v>
      </c>
      <c r="E557" s="38" t="s">
        <v>813</v>
      </c>
      <c r="F557" s="39" t="s">
        <v>814</v>
      </c>
      <c r="G557" s="22">
        <v>165</v>
      </c>
      <c r="H557" s="22">
        <v>196.14</v>
      </c>
      <c r="I557" s="31" t="s">
        <v>1192</v>
      </c>
      <c r="J557" s="29">
        <v>93.19</v>
      </c>
      <c r="K557" s="28">
        <f t="shared" si="132"/>
        <v>56.47878787878787</v>
      </c>
      <c r="L557" s="37">
        <v>3</v>
      </c>
      <c r="M557" s="29">
        <f t="shared" si="133"/>
        <v>1.1887272727272726</v>
      </c>
      <c r="N557" s="19"/>
    </row>
    <row r="558" spans="1:14" ht="38.1" customHeight="1" x14ac:dyDescent="0.2">
      <c r="A558" s="12">
        <f t="shared" si="134"/>
        <v>41</v>
      </c>
      <c r="B558" s="12" t="s">
        <v>1257</v>
      </c>
      <c r="C558" s="20" t="s">
        <v>12</v>
      </c>
      <c r="D558" s="17" t="s">
        <v>6</v>
      </c>
      <c r="E558" s="38" t="s">
        <v>813</v>
      </c>
      <c r="F558" s="39" t="s">
        <v>814</v>
      </c>
      <c r="G558" s="22">
        <v>165.94</v>
      </c>
      <c r="H558" s="22">
        <v>196.14</v>
      </c>
      <c r="I558" s="31" t="s">
        <v>1190</v>
      </c>
      <c r="J558" s="29">
        <v>93.19</v>
      </c>
      <c r="K558" s="28">
        <f t="shared" si="132"/>
        <v>56.158852597324341</v>
      </c>
      <c r="L558" s="37">
        <v>3</v>
      </c>
      <c r="M558" s="29">
        <f t="shared" si="133"/>
        <v>1.1819934916234782</v>
      </c>
      <c r="N558" s="19"/>
    </row>
    <row r="559" spans="1:14" ht="38.1" customHeight="1" x14ac:dyDescent="0.2">
      <c r="A559" s="12">
        <f t="shared" si="134"/>
        <v>42</v>
      </c>
      <c r="B559" s="12" t="s">
        <v>1258</v>
      </c>
      <c r="C559" s="20" t="s">
        <v>12</v>
      </c>
      <c r="D559" s="17" t="s">
        <v>6</v>
      </c>
      <c r="E559" s="38" t="s">
        <v>813</v>
      </c>
      <c r="F559" s="39" t="s">
        <v>814</v>
      </c>
      <c r="G559" s="22">
        <v>166.71</v>
      </c>
      <c r="H559" s="22">
        <v>196.14</v>
      </c>
      <c r="I559" s="31" t="s">
        <v>1192</v>
      </c>
      <c r="J559" s="29">
        <v>93.19</v>
      </c>
      <c r="K559" s="28">
        <f t="shared" si="132"/>
        <v>55.899466138803909</v>
      </c>
      <c r="L559" s="37">
        <v>3</v>
      </c>
      <c r="M559" s="29">
        <f t="shared" si="133"/>
        <v>1.1765341011337052</v>
      </c>
      <c r="N559" s="19"/>
    </row>
    <row r="560" spans="1:14" ht="38.1" customHeight="1" x14ac:dyDescent="0.2">
      <c r="A560" s="12">
        <f t="shared" si="134"/>
        <v>43</v>
      </c>
      <c r="B560" s="12" t="s">
        <v>1259</v>
      </c>
      <c r="C560" s="20" t="s">
        <v>12</v>
      </c>
      <c r="D560" s="17" t="s">
        <v>6</v>
      </c>
      <c r="E560" s="38" t="s">
        <v>813</v>
      </c>
      <c r="F560" s="39" t="s">
        <v>814</v>
      </c>
      <c r="G560" s="22">
        <v>166.7</v>
      </c>
      <c r="H560" s="22">
        <v>196.14</v>
      </c>
      <c r="I560" s="31" t="s">
        <v>1190</v>
      </c>
      <c r="J560" s="29">
        <v>93.19</v>
      </c>
      <c r="K560" s="28">
        <f t="shared" si="132"/>
        <v>55.902819436112786</v>
      </c>
      <c r="L560" s="37">
        <v>3</v>
      </c>
      <c r="M560" s="29">
        <f t="shared" si="133"/>
        <v>1.1766046790641871</v>
      </c>
      <c r="N560" s="19"/>
    </row>
    <row r="561" spans="1:14" ht="38.1" customHeight="1" x14ac:dyDescent="0.2">
      <c r="A561" s="12">
        <f t="shared" si="134"/>
        <v>44</v>
      </c>
      <c r="B561" s="12" t="s">
        <v>1260</v>
      </c>
      <c r="C561" s="20" t="s">
        <v>12</v>
      </c>
      <c r="D561" s="17" t="s">
        <v>6</v>
      </c>
      <c r="E561" s="38" t="s">
        <v>813</v>
      </c>
      <c r="F561" s="39" t="s">
        <v>814</v>
      </c>
      <c r="G561" s="22">
        <v>166.6</v>
      </c>
      <c r="H561" s="22">
        <v>196.14</v>
      </c>
      <c r="I561" s="31" t="s">
        <v>1192</v>
      </c>
      <c r="J561" s="29">
        <v>93.19</v>
      </c>
      <c r="K561" s="28">
        <f t="shared" si="132"/>
        <v>55.936374549819931</v>
      </c>
      <c r="L561" s="37">
        <v>3</v>
      </c>
      <c r="M561" s="29">
        <f t="shared" si="133"/>
        <v>1.1773109243697479</v>
      </c>
      <c r="N561" s="19"/>
    </row>
    <row r="562" spans="1:14" ht="38.1" customHeight="1" x14ac:dyDescent="0.2">
      <c r="A562" s="12">
        <f t="shared" si="134"/>
        <v>45</v>
      </c>
      <c r="B562" s="12" t="s">
        <v>1261</v>
      </c>
      <c r="C562" s="20" t="s">
        <v>12</v>
      </c>
      <c r="D562" s="17" t="s">
        <v>6</v>
      </c>
      <c r="E562" s="38" t="s">
        <v>832</v>
      </c>
      <c r="F562" s="39" t="s">
        <v>833</v>
      </c>
      <c r="G562" s="22">
        <v>221.96</v>
      </c>
      <c r="H562" s="22">
        <v>209.82</v>
      </c>
      <c r="I562" s="31" t="s">
        <v>1233</v>
      </c>
      <c r="J562" s="29">
        <v>98.27</v>
      </c>
      <c r="K562" s="28">
        <f t="shared" si="132"/>
        <v>44.273743016759774</v>
      </c>
      <c r="L562" s="37">
        <v>3</v>
      </c>
      <c r="M562" s="29">
        <f t="shared" si="133"/>
        <v>0.94530546044332309</v>
      </c>
      <c r="N562" s="19"/>
    </row>
    <row r="563" spans="1:14" ht="38.1" customHeight="1" x14ac:dyDescent="0.2">
      <c r="A563" s="12">
        <f t="shared" si="134"/>
        <v>46</v>
      </c>
      <c r="B563" s="12" t="s">
        <v>1262</v>
      </c>
      <c r="C563" s="20" t="s">
        <v>12</v>
      </c>
      <c r="D563" s="17" t="s">
        <v>6</v>
      </c>
      <c r="E563" s="38" t="s">
        <v>835</v>
      </c>
      <c r="F563" s="39" t="s">
        <v>836</v>
      </c>
      <c r="G563" s="22">
        <v>166.35</v>
      </c>
      <c r="H563" s="22">
        <v>196.14</v>
      </c>
      <c r="I563" s="31" t="s">
        <v>1190</v>
      </c>
      <c r="J563" s="29">
        <v>93.19</v>
      </c>
      <c r="K563" s="28">
        <f t="shared" si="132"/>
        <v>56.020438833784191</v>
      </c>
      <c r="L563" s="37">
        <v>3</v>
      </c>
      <c r="M563" s="29">
        <f t="shared" si="133"/>
        <v>1.1790802524797115</v>
      </c>
      <c r="N563" s="19"/>
    </row>
    <row r="564" spans="1:14" ht="38.1" customHeight="1" x14ac:dyDescent="0.2">
      <c r="A564" s="12">
        <f t="shared" si="134"/>
        <v>47</v>
      </c>
      <c r="B564" s="12" t="s">
        <v>1263</v>
      </c>
      <c r="C564" s="20" t="s">
        <v>12</v>
      </c>
      <c r="D564" s="17" t="s">
        <v>6</v>
      </c>
      <c r="E564" s="38" t="s">
        <v>840</v>
      </c>
      <c r="F564" s="39" t="s">
        <v>841</v>
      </c>
      <c r="G564" s="22">
        <v>166.24</v>
      </c>
      <c r="H564" s="22">
        <v>196.14</v>
      </c>
      <c r="I564" s="31" t="s">
        <v>1192</v>
      </c>
      <c r="J564" s="29">
        <v>93.19</v>
      </c>
      <c r="K564" s="28">
        <f t="shared" si="132"/>
        <v>56.057507218479309</v>
      </c>
      <c r="L564" s="37">
        <v>3</v>
      </c>
      <c r="M564" s="29">
        <f t="shared" si="133"/>
        <v>1.1798604427333974</v>
      </c>
      <c r="N564" s="19"/>
    </row>
    <row r="565" spans="1:14" ht="38.1" customHeight="1" x14ac:dyDescent="0.2">
      <c r="A565" s="12">
        <f t="shared" si="134"/>
        <v>48</v>
      </c>
      <c r="B565" s="12" t="s">
        <v>1264</v>
      </c>
      <c r="C565" s="20" t="s">
        <v>12</v>
      </c>
      <c r="D565" s="17" t="s">
        <v>6</v>
      </c>
      <c r="E565" s="38" t="s">
        <v>843</v>
      </c>
      <c r="F565" s="39" t="s">
        <v>844</v>
      </c>
      <c r="G565" s="22">
        <v>166.14</v>
      </c>
      <c r="H565" s="22">
        <v>196.14</v>
      </c>
      <c r="I565" s="31" t="s">
        <v>1190</v>
      </c>
      <c r="J565" s="29">
        <v>93.19</v>
      </c>
      <c r="K565" s="28">
        <f t="shared" si="132"/>
        <v>56.091248344769475</v>
      </c>
      <c r="L565" s="37">
        <v>3</v>
      </c>
      <c r="M565" s="29">
        <f t="shared" si="133"/>
        <v>1.1805706031058143</v>
      </c>
      <c r="N565" s="19"/>
    </row>
    <row r="566" spans="1:14" ht="38.1" customHeight="1" x14ac:dyDescent="0.2">
      <c r="A566" s="12">
        <f t="shared" si="134"/>
        <v>49</v>
      </c>
      <c r="B566" s="12" t="s">
        <v>1265</v>
      </c>
      <c r="C566" s="20" t="s">
        <v>12</v>
      </c>
      <c r="D566" s="17" t="s">
        <v>6</v>
      </c>
      <c r="E566" s="38" t="s">
        <v>843</v>
      </c>
      <c r="F566" s="39" t="s">
        <v>844</v>
      </c>
      <c r="G566" s="22">
        <v>166.05</v>
      </c>
      <c r="H566" s="22">
        <v>196.14</v>
      </c>
      <c r="I566" s="31" t="s">
        <v>1192</v>
      </c>
      <c r="J566" s="29">
        <v>93.19</v>
      </c>
      <c r="K566" s="28">
        <f t="shared" si="132"/>
        <v>56.121650105389939</v>
      </c>
      <c r="L566" s="37">
        <v>3</v>
      </c>
      <c r="M566" s="29">
        <f t="shared" si="133"/>
        <v>1.1812104787714541</v>
      </c>
      <c r="N566" s="19"/>
    </row>
    <row r="567" spans="1:14" ht="38.1" customHeight="1" x14ac:dyDescent="0.2">
      <c r="A567" s="12">
        <f t="shared" si="134"/>
        <v>50</v>
      </c>
      <c r="B567" s="12" t="s">
        <v>1266</v>
      </c>
      <c r="C567" s="20" t="s">
        <v>12</v>
      </c>
      <c r="D567" s="17" t="s">
        <v>6</v>
      </c>
      <c r="E567" s="38" t="s">
        <v>843</v>
      </c>
      <c r="F567" s="39" t="s">
        <v>844</v>
      </c>
      <c r="G567" s="22">
        <v>166.02</v>
      </c>
      <c r="H567" s="22">
        <v>196.14</v>
      </c>
      <c r="I567" s="31" t="s">
        <v>1190</v>
      </c>
      <c r="J567" s="29">
        <v>93.19</v>
      </c>
      <c r="K567" s="28">
        <f t="shared" si="132"/>
        <v>56.131791350439698</v>
      </c>
      <c r="L567" s="37">
        <v>3</v>
      </c>
      <c r="M567" s="29">
        <f t="shared" si="133"/>
        <v>1.1814239248283338</v>
      </c>
      <c r="N567" s="19"/>
    </row>
    <row r="568" spans="1:14" ht="38.1" customHeight="1" x14ac:dyDescent="0.2">
      <c r="A568" s="12">
        <f t="shared" si="134"/>
        <v>51</v>
      </c>
      <c r="B568" s="12" t="s">
        <v>1267</v>
      </c>
      <c r="C568" s="20" t="s">
        <v>12</v>
      </c>
      <c r="D568" s="17" t="s">
        <v>6</v>
      </c>
      <c r="E568" s="38" t="s">
        <v>843</v>
      </c>
      <c r="F568" s="39" t="s">
        <v>844</v>
      </c>
      <c r="G568" s="22">
        <v>166</v>
      </c>
      <c r="H568" s="22">
        <v>196.14</v>
      </c>
      <c r="I568" s="31" t="s">
        <v>1192</v>
      </c>
      <c r="J568" s="29">
        <v>93.19</v>
      </c>
      <c r="K568" s="28">
        <f t="shared" si="132"/>
        <v>56.138554216867462</v>
      </c>
      <c r="L568" s="37">
        <v>3</v>
      </c>
      <c r="M568" s="29">
        <f t="shared" si="133"/>
        <v>1.181566265060241</v>
      </c>
      <c r="N568" s="19"/>
    </row>
    <row r="569" spans="1:14" ht="38.1" customHeight="1" x14ac:dyDescent="0.2">
      <c r="A569" s="12">
        <f t="shared" si="134"/>
        <v>52</v>
      </c>
      <c r="B569" s="12" t="s">
        <v>1268</v>
      </c>
      <c r="C569" s="20" t="s">
        <v>12</v>
      </c>
      <c r="D569" s="17" t="s">
        <v>6</v>
      </c>
      <c r="E569" s="38" t="s">
        <v>843</v>
      </c>
      <c r="F569" s="39" t="s">
        <v>844</v>
      </c>
      <c r="G569" s="22">
        <v>359.63</v>
      </c>
      <c r="H569" s="22">
        <v>258.94</v>
      </c>
      <c r="I569" s="31" t="s">
        <v>1225</v>
      </c>
      <c r="J569" s="29">
        <v>110.91</v>
      </c>
      <c r="K569" s="28">
        <f t="shared" si="132"/>
        <v>30.840030030865055</v>
      </c>
      <c r="L569" s="37">
        <v>3</v>
      </c>
      <c r="M569" s="29">
        <f t="shared" si="133"/>
        <v>0.72001779606818117</v>
      </c>
      <c r="N569" s="19"/>
    </row>
    <row r="570" spans="1:14" ht="38.1" customHeight="1" x14ac:dyDescent="0.2">
      <c r="A570" s="12">
        <f t="shared" si="134"/>
        <v>53</v>
      </c>
      <c r="B570" s="12" t="s">
        <v>1269</v>
      </c>
      <c r="C570" s="20" t="s">
        <v>12</v>
      </c>
      <c r="D570" s="17" t="s">
        <v>6</v>
      </c>
      <c r="E570" s="38" t="s">
        <v>1270</v>
      </c>
      <c r="F570" s="39" t="s">
        <v>1271</v>
      </c>
      <c r="G570" s="22">
        <v>242.74</v>
      </c>
      <c r="H570" s="22">
        <v>235.35</v>
      </c>
      <c r="I570" s="31" t="s">
        <v>1272</v>
      </c>
      <c r="J570" s="29">
        <v>107.96</v>
      </c>
      <c r="K570" s="28">
        <f t="shared" si="132"/>
        <v>44.475570569333442</v>
      </c>
      <c r="L570" s="37">
        <v>3</v>
      </c>
      <c r="M570" s="29">
        <f t="shared" si="133"/>
        <v>0.9695559034357748</v>
      </c>
      <c r="N570" s="19"/>
    </row>
    <row r="571" spans="1:14" ht="38.1" customHeight="1" x14ac:dyDescent="0.2">
      <c r="A571" s="12">
        <f t="shared" si="134"/>
        <v>54</v>
      </c>
      <c r="B571" s="12" t="s">
        <v>1273</v>
      </c>
      <c r="C571" s="20" t="s">
        <v>12</v>
      </c>
      <c r="D571" s="17" t="s">
        <v>6</v>
      </c>
      <c r="E571" s="38" t="s">
        <v>1274</v>
      </c>
      <c r="F571" s="39" t="s">
        <v>1275</v>
      </c>
      <c r="G571" s="22">
        <v>242.74</v>
      </c>
      <c r="H571" s="22">
        <v>235.35</v>
      </c>
      <c r="I571" s="31" t="s">
        <v>1276</v>
      </c>
      <c r="J571" s="29">
        <v>107.96</v>
      </c>
      <c r="K571" s="28">
        <f t="shared" si="132"/>
        <v>44.475570569333442</v>
      </c>
      <c r="L571" s="37">
        <v>3</v>
      </c>
      <c r="M571" s="29">
        <f t="shared" si="133"/>
        <v>0.9695559034357748</v>
      </c>
      <c r="N571" s="19"/>
    </row>
    <row r="572" spans="1:14" ht="38.1" customHeight="1" x14ac:dyDescent="0.2">
      <c r="A572" s="12">
        <f t="shared" si="134"/>
        <v>55</v>
      </c>
      <c r="B572" s="12" t="s">
        <v>1277</v>
      </c>
      <c r="C572" s="20" t="s">
        <v>12</v>
      </c>
      <c r="D572" s="17" t="s">
        <v>6</v>
      </c>
      <c r="E572" s="38" t="s">
        <v>1274</v>
      </c>
      <c r="F572" s="39" t="s">
        <v>1275</v>
      </c>
      <c r="G572" s="22">
        <v>242.74</v>
      </c>
      <c r="H572" s="22">
        <v>235.35</v>
      </c>
      <c r="I572" s="31" t="s">
        <v>1272</v>
      </c>
      <c r="J572" s="29">
        <v>107.96</v>
      </c>
      <c r="K572" s="28">
        <f t="shared" si="132"/>
        <v>44.475570569333442</v>
      </c>
      <c r="L572" s="37">
        <v>3</v>
      </c>
      <c r="M572" s="29">
        <f t="shared" si="133"/>
        <v>0.9695559034357748</v>
      </c>
      <c r="N572" s="19"/>
    </row>
    <row r="573" spans="1:14" ht="38.1" customHeight="1" x14ac:dyDescent="0.2">
      <c r="A573" s="12">
        <f t="shared" si="134"/>
        <v>56</v>
      </c>
      <c r="B573" s="12" t="s">
        <v>1278</v>
      </c>
      <c r="C573" s="20" t="s">
        <v>12</v>
      </c>
      <c r="D573" s="17" t="s">
        <v>6</v>
      </c>
      <c r="E573" s="38" t="s">
        <v>1279</v>
      </c>
      <c r="F573" s="39" t="s">
        <v>1280</v>
      </c>
      <c r="G573" s="22">
        <v>242.74</v>
      </c>
      <c r="H573" s="22">
        <v>235.35</v>
      </c>
      <c r="I573" s="31" t="s">
        <v>1276</v>
      </c>
      <c r="J573" s="29">
        <v>107.96</v>
      </c>
      <c r="K573" s="28">
        <f t="shared" si="132"/>
        <v>44.475570569333442</v>
      </c>
      <c r="L573" s="37">
        <v>3</v>
      </c>
      <c r="M573" s="29">
        <f t="shared" si="133"/>
        <v>0.9695559034357748</v>
      </c>
      <c r="N573" s="19"/>
    </row>
    <row r="574" spans="1:14" ht="56.25" x14ac:dyDescent="0.2">
      <c r="A574" s="12">
        <f t="shared" si="134"/>
        <v>57</v>
      </c>
      <c r="B574" s="12" t="s">
        <v>1281</v>
      </c>
      <c r="C574" s="20" t="s">
        <v>12</v>
      </c>
      <c r="D574" s="17" t="s">
        <v>6</v>
      </c>
      <c r="E574" s="38" t="s">
        <v>1282</v>
      </c>
      <c r="F574" s="39" t="s">
        <v>1283</v>
      </c>
      <c r="G574" s="22">
        <v>200</v>
      </c>
      <c r="H574" s="22">
        <v>235.35</v>
      </c>
      <c r="I574" s="31" t="s">
        <v>1272</v>
      </c>
      <c r="J574" s="29">
        <v>107.96</v>
      </c>
      <c r="K574" s="28">
        <f t="shared" si="132"/>
        <v>53.98</v>
      </c>
      <c r="L574" s="37">
        <v>3</v>
      </c>
      <c r="M574" s="29">
        <f t="shared" si="133"/>
        <v>1.17675</v>
      </c>
      <c r="N574" s="19"/>
    </row>
    <row r="575" spans="1:14" ht="38.1" customHeight="1" x14ac:dyDescent="0.2">
      <c r="A575" s="12">
        <f t="shared" si="134"/>
        <v>58</v>
      </c>
      <c r="B575" s="12" t="s">
        <v>1284</v>
      </c>
      <c r="C575" s="20" t="s">
        <v>12</v>
      </c>
      <c r="D575" s="17" t="s">
        <v>6</v>
      </c>
      <c r="E575" s="38" t="s">
        <v>1285</v>
      </c>
      <c r="F575" s="39" t="s">
        <v>1286</v>
      </c>
      <c r="G575" s="22">
        <v>200</v>
      </c>
      <c r="H575" s="22">
        <v>235.35</v>
      </c>
      <c r="I575" s="31" t="s">
        <v>1276</v>
      </c>
      <c r="J575" s="29">
        <v>107.96</v>
      </c>
      <c r="K575" s="28">
        <f t="shared" si="132"/>
        <v>53.98</v>
      </c>
      <c r="L575" s="37">
        <v>3</v>
      </c>
      <c r="M575" s="29">
        <f t="shared" si="133"/>
        <v>1.17675</v>
      </c>
      <c r="N575" s="19"/>
    </row>
    <row r="576" spans="1:14" ht="38.1" customHeight="1" x14ac:dyDescent="0.2">
      <c r="A576" s="12">
        <f t="shared" si="134"/>
        <v>59</v>
      </c>
      <c r="B576" s="12" t="s">
        <v>1287</v>
      </c>
      <c r="C576" s="20" t="s">
        <v>12</v>
      </c>
      <c r="D576" s="17" t="s">
        <v>6</v>
      </c>
      <c r="E576" s="38" t="s">
        <v>1288</v>
      </c>
      <c r="F576" s="39" t="s">
        <v>1289</v>
      </c>
      <c r="G576" s="22">
        <v>176.55</v>
      </c>
      <c r="H576" s="22">
        <v>284.43</v>
      </c>
      <c r="I576" s="31" t="s">
        <v>1184</v>
      </c>
      <c r="J576" s="29">
        <v>91.68</v>
      </c>
      <c r="K576" s="28">
        <f t="shared" si="132"/>
        <v>51.928632115547998</v>
      </c>
      <c r="L576" s="37">
        <v>4</v>
      </c>
      <c r="M576" s="29">
        <f t="shared" si="133"/>
        <v>1.6110450297366186</v>
      </c>
      <c r="N576" s="19"/>
    </row>
    <row r="577" spans="1:14" ht="38.1" customHeight="1" x14ac:dyDescent="0.2">
      <c r="A577" s="12">
        <f t="shared" si="134"/>
        <v>60</v>
      </c>
      <c r="B577" s="12" t="s">
        <v>1290</v>
      </c>
      <c r="C577" s="20" t="s">
        <v>12</v>
      </c>
      <c r="D577" s="17" t="s">
        <v>6</v>
      </c>
      <c r="E577" s="38" t="s">
        <v>1288</v>
      </c>
      <c r="F577" s="39" t="s">
        <v>1289</v>
      </c>
      <c r="G577" s="22">
        <v>171</v>
      </c>
      <c r="H577" s="22">
        <v>284.43</v>
      </c>
      <c r="I577" s="31" t="s">
        <v>1186</v>
      </c>
      <c r="J577" s="29">
        <v>91.68</v>
      </c>
      <c r="K577" s="28">
        <f t="shared" si="132"/>
        <v>53.614035087719301</v>
      </c>
      <c r="L577" s="37">
        <v>4</v>
      </c>
      <c r="M577" s="29">
        <f t="shared" si="133"/>
        <v>1.6633333333333333</v>
      </c>
      <c r="N577" s="19"/>
    </row>
    <row r="578" spans="1:14" ht="38.1" customHeight="1" x14ac:dyDescent="0.2">
      <c r="A578" s="14" t="s">
        <v>1291</v>
      </c>
      <c r="B578" s="14">
        <f>COUNT((A579:A599))</f>
        <v>21</v>
      </c>
      <c r="C578" s="15"/>
      <c r="D578" s="14"/>
      <c r="E578" s="14"/>
      <c r="F578" s="14"/>
      <c r="G578" s="16">
        <f>SUBTOTAL(9,G579:G599)</f>
        <v>4437.0499999999993</v>
      </c>
      <c r="H578" s="16">
        <f>SUBTOTAL(9,H579:H599)</f>
        <v>4829.28</v>
      </c>
      <c r="I578" s="16"/>
      <c r="J578" s="27"/>
      <c r="K578" s="27"/>
      <c r="L578" s="35"/>
      <c r="M578" s="27"/>
      <c r="N578" s="14"/>
    </row>
    <row r="579" spans="1:14" ht="38.1" customHeight="1" x14ac:dyDescent="0.2">
      <c r="A579" s="12">
        <v>1</v>
      </c>
      <c r="B579" s="12" t="s">
        <v>1292</v>
      </c>
      <c r="C579" s="20" t="s">
        <v>12</v>
      </c>
      <c r="D579" s="17" t="s">
        <v>6</v>
      </c>
      <c r="E579" s="38" t="s">
        <v>1293</v>
      </c>
      <c r="F579" s="39" t="s">
        <v>1294</v>
      </c>
      <c r="G579" s="23">
        <v>584.79</v>
      </c>
      <c r="H579" s="23">
        <v>490.59</v>
      </c>
      <c r="I579" s="31" t="s">
        <v>1295</v>
      </c>
      <c r="J579" s="29">
        <v>233.12</v>
      </c>
      <c r="K579" s="28">
        <f t="shared" ref="K579:K599" si="135">J579/G579*100</f>
        <v>39.86388276133313</v>
      </c>
      <c r="L579" s="37">
        <v>3</v>
      </c>
      <c r="M579" s="29">
        <f t="shared" ref="M579:M599" si="136">H579/G579</f>
        <v>0.83891653414046063</v>
      </c>
      <c r="N579" s="19"/>
    </row>
    <row r="580" spans="1:14" ht="38.1" customHeight="1" x14ac:dyDescent="0.2">
      <c r="A580" s="12">
        <f>A579+1</f>
        <v>2</v>
      </c>
      <c r="B580" s="12" t="s">
        <v>1296</v>
      </c>
      <c r="C580" s="20" t="s">
        <v>12</v>
      </c>
      <c r="D580" s="17" t="s">
        <v>6</v>
      </c>
      <c r="E580" s="38" t="s">
        <v>1297</v>
      </c>
      <c r="F580" s="39" t="s">
        <v>1298</v>
      </c>
      <c r="G580" s="22">
        <v>180</v>
      </c>
      <c r="H580" s="22">
        <v>207.96</v>
      </c>
      <c r="I580" s="31" t="s">
        <v>1299</v>
      </c>
      <c r="J580" s="29">
        <v>97.93</v>
      </c>
      <c r="K580" s="28">
        <f t="shared" si="135"/>
        <v>54.405555555555566</v>
      </c>
      <c r="L580" s="37">
        <v>3</v>
      </c>
      <c r="M580" s="29">
        <f t="shared" si="136"/>
        <v>1.1553333333333333</v>
      </c>
      <c r="N580" s="19"/>
    </row>
    <row r="581" spans="1:14" ht="38.1" customHeight="1" x14ac:dyDescent="0.2">
      <c r="A581" s="12">
        <f t="shared" ref="A581:A599" si="137">A580+1</f>
        <v>3</v>
      </c>
      <c r="B581" s="12" t="s">
        <v>1300</v>
      </c>
      <c r="C581" s="20" t="s">
        <v>12</v>
      </c>
      <c r="D581" s="17" t="s">
        <v>6</v>
      </c>
      <c r="E581" s="38" t="s">
        <v>1297</v>
      </c>
      <c r="F581" s="39" t="s">
        <v>1298</v>
      </c>
      <c r="G581" s="22">
        <v>180</v>
      </c>
      <c r="H581" s="22">
        <v>207.96</v>
      </c>
      <c r="I581" s="31" t="s">
        <v>1301</v>
      </c>
      <c r="J581" s="29">
        <v>97.93</v>
      </c>
      <c r="K581" s="28">
        <f t="shared" si="135"/>
        <v>54.405555555555566</v>
      </c>
      <c r="L581" s="37">
        <v>3</v>
      </c>
      <c r="M581" s="29">
        <f t="shared" si="136"/>
        <v>1.1553333333333333</v>
      </c>
      <c r="N581" s="19"/>
    </row>
    <row r="582" spans="1:14" ht="38.1" customHeight="1" x14ac:dyDescent="0.2">
      <c r="A582" s="12">
        <f t="shared" si="137"/>
        <v>4</v>
      </c>
      <c r="B582" s="12" t="s">
        <v>1302</v>
      </c>
      <c r="C582" s="20" t="s">
        <v>12</v>
      </c>
      <c r="D582" s="17" t="s">
        <v>6</v>
      </c>
      <c r="E582" s="38" t="s">
        <v>1297</v>
      </c>
      <c r="F582" s="39" t="s">
        <v>1298</v>
      </c>
      <c r="G582" s="22">
        <v>180</v>
      </c>
      <c r="H582" s="22">
        <v>207.96</v>
      </c>
      <c r="I582" s="31" t="s">
        <v>1299</v>
      </c>
      <c r="J582" s="29">
        <v>97.93</v>
      </c>
      <c r="K582" s="28">
        <f t="shared" si="135"/>
        <v>54.405555555555566</v>
      </c>
      <c r="L582" s="37">
        <v>3</v>
      </c>
      <c r="M582" s="29">
        <f t="shared" si="136"/>
        <v>1.1553333333333333</v>
      </c>
      <c r="N582" s="19"/>
    </row>
    <row r="583" spans="1:14" ht="38.1" customHeight="1" x14ac:dyDescent="0.2">
      <c r="A583" s="12">
        <f t="shared" si="137"/>
        <v>5</v>
      </c>
      <c r="B583" s="12" t="s">
        <v>1303</v>
      </c>
      <c r="C583" s="20" t="s">
        <v>12</v>
      </c>
      <c r="D583" s="17" t="s">
        <v>6</v>
      </c>
      <c r="E583" s="38" t="s">
        <v>1297</v>
      </c>
      <c r="F583" s="39" t="s">
        <v>1298</v>
      </c>
      <c r="G583" s="22">
        <v>180</v>
      </c>
      <c r="H583" s="22">
        <v>207.96</v>
      </c>
      <c r="I583" s="31" t="s">
        <v>1301</v>
      </c>
      <c r="J583" s="29">
        <v>97.93</v>
      </c>
      <c r="K583" s="28">
        <f t="shared" si="135"/>
        <v>54.405555555555566</v>
      </c>
      <c r="L583" s="37">
        <v>3</v>
      </c>
      <c r="M583" s="29">
        <f t="shared" si="136"/>
        <v>1.1553333333333333</v>
      </c>
      <c r="N583" s="19"/>
    </row>
    <row r="584" spans="1:14" ht="38.1" customHeight="1" x14ac:dyDescent="0.2">
      <c r="A584" s="12">
        <f t="shared" si="137"/>
        <v>6</v>
      </c>
      <c r="B584" s="12" t="s">
        <v>1304</v>
      </c>
      <c r="C584" s="20" t="s">
        <v>12</v>
      </c>
      <c r="D584" s="17" t="s">
        <v>6</v>
      </c>
      <c r="E584" s="38" t="s">
        <v>1297</v>
      </c>
      <c r="F584" s="39" t="s">
        <v>1298</v>
      </c>
      <c r="G584" s="22">
        <v>180</v>
      </c>
      <c r="H584" s="22">
        <v>207.96</v>
      </c>
      <c r="I584" s="31" t="s">
        <v>1299</v>
      </c>
      <c r="J584" s="29">
        <v>97.93</v>
      </c>
      <c r="K584" s="28">
        <f t="shared" si="135"/>
        <v>54.405555555555566</v>
      </c>
      <c r="L584" s="37">
        <v>3</v>
      </c>
      <c r="M584" s="29">
        <f t="shared" si="136"/>
        <v>1.1553333333333333</v>
      </c>
      <c r="N584" s="19"/>
    </row>
    <row r="585" spans="1:14" ht="38.1" customHeight="1" x14ac:dyDescent="0.2">
      <c r="A585" s="12">
        <f t="shared" si="137"/>
        <v>7</v>
      </c>
      <c r="B585" s="12" t="s">
        <v>1305</v>
      </c>
      <c r="C585" s="20" t="s">
        <v>12</v>
      </c>
      <c r="D585" s="17" t="s">
        <v>6</v>
      </c>
      <c r="E585" s="38" t="s">
        <v>1297</v>
      </c>
      <c r="F585" s="39" t="s">
        <v>1298</v>
      </c>
      <c r="G585" s="22">
        <v>180</v>
      </c>
      <c r="H585" s="22">
        <v>207.96</v>
      </c>
      <c r="I585" s="31" t="s">
        <v>1301</v>
      </c>
      <c r="J585" s="29">
        <v>97.93</v>
      </c>
      <c r="K585" s="28">
        <f t="shared" si="135"/>
        <v>54.405555555555566</v>
      </c>
      <c r="L585" s="37">
        <v>3</v>
      </c>
      <c r="M585" s="29">
        <f t="shared" si="136"/>
        <v>1.1553333333333333</v>
      </c>
      <c r="N585" s="19"/>
    </row>
    <row r="586" spans="1:14" ht="38.1" customHeight="1" x14ac:dyDescent="0.2">
      <c r="A586" s="12">
        <f t="shared" si="137"/>
        <v>8</v>
      </c>
      <c r="B586" s="12" t="s">
        <v>1306</v>
      </c>
      <c r="C586" s="20" t="s">
        <v>12</v>
      </c>
      <c r="D586" s="17" t="s">
        <v>6</v>
      </c>
      <c r="E586" s="38" t="s">
        <v>1297</v>
      </c>
      <c r="F586" s="39" t="s">
        <v>1298</v>
      </c>
      <c r="G586" s="22">
        <v>180</v>
      </c>
      <c r="H586" s="22">
        <v>207.96</v>
      </c>
      <c r="I586" s="31" t="s">
        <v>1299</v>
      </c>
      <c r="J586" s="29">
        <v>97.93</v>
      </c>
      <c r="K586" s="28">
        <f t="shared" si="135"/>
        <v>54.405555555555566</v>
      </c>
      <c r="L586" s="37">
        <v>3</v>
      </c>
      <c r="M586" s="29">
        <f t="shared" si="136"/>
        <v>1.1553333333333333</v>
      </c>
      <c r="N586" s="19"/>
    </row>
    <row r="587" spans="1:14" ht="38.1" customHeight="1" x14ac:dyDescent="0.2">
      <c r="A587" s="12">
        <f>A586+1</f>
        <v>9</v>
      </c>
      <c r="B587" s="12" t="s">
        <v>1307</v>
      </c>
      <c r="C587" s="20" t="s">
        <v>12</v>
      </c>
      <c r="D587" s="17" t="s">
        <v>6</v>
      </c>
      <c r="E587" s="38" t="s">
        <v>1297</v>
      </c>
      <c r="F587" s="39" t="s">
        <v>1298</v>
      </c>
      <c r="G587" s="22">
        <v>180</v>
      </c>
      <c r="H587" s="22">
        <v>207.96</v>
      </c>
      <c r="I587" s="31" t="s">
        <v>1301</v>
      </c>
      <c r="J587" s="29">
        <v>97.93</v>
      </c>
      <c r="K587" s="28">
        <f t="shared" si="135"/>
        <v>54.405555555555566</v>
      </c>
      <c r="L587" s="37">
        <v>3</v>
      </c>
      <c r="M587" s="29">
        <f t="shared" si="136"/>
        <v>1.1553333333333333</v>
      </c>
      <c r="N587" s="19"/>
    </row>
    <row r="588" spans="1:14" ht="38.1" customHeight="1" x14ac:dyDescent="0.2">
      <c r="A588" s="12">
        <f>A587+1</f>
        <v>10</v>
      </c>
      <c r="B588" s="12" t="s">
        <v>1308</v>
      </c>
      <c r="C588" s="20" t="s">
        <v>12</v>
      </c>
      <c r="D588" s="17" t="s">
        <v>6</v>
      </c>
      <c r="E588" s="38" t="s">
        <v>1297</v>
      </c>
      <c r="F588" s="39" t="s">
        <v>1298</v>
      </c>
      <c r="G588" s="22">
        <v>180</v>
      </c>
      <c r="H588" s="22">
        <v>207.96</v>
      </c>
      <c r="I588" s="31" t="s">
        <v>1299</v>
      </c>
      <c r="J588" s="29">
        <v>97.93</v>
      </c>
      <c r="K588" s="28">
        <f t="shared" si="135"/>
        <v>54.405555555555566</v>
      </c>
      <c r="L588" s="37">
        <v>3</v>
      </c>
      <c r="M588" s="29">
        <f t="shared" si="136"/>
        <v>1.1553333333333333</v>
      </c>
      <c r="N588" s="19"/>
    </row>
    <row r="589" spans="1:14" ht="38.1" customHeight="1" x14ac:dyDescent="0.2">
      <c r="A589" s="12">
        <f t="shared" si="137"/>
        <v>11</v>
      </c>
      <c r="B589" s="12" t="s">
        <v>1309</v>
      </c>
      <c r="C589" s="20" t="s">
        <v>12</v>
      </c>
      <c r="D589" s="17" t="s">
        <v>6</v>
      </c>
      <c r="E589" s="38" t="s">
        <v>1297</v>
      </c>
      <c r="F589" s="39" t="s">
        <v>1298</v>
      </c>
      <c r="G589" s="22">
        <v>180</v>
      </c>
      <c r="H589" s="22">
        <v>207.96</v>
      </c>
      <c r="I589" s="31" t="s">
        <v>1301</v>
      </c>
      <c r="J589" s="29">
        <v>97.93</v>
      </c>
      <c r="K589" s="28">
        <f t="shared" si="135"/>
        <v>54.405555555555566</v>
      </c>
      <c r="L589" s="37">
        <v>3</v>
      </c>
      <c r="M589" s="29">
        <f t="shared" si="136"/>
        <v>1.1553333333333333</v>
      </c>
      <c r="N589" s="19"/>
    </row>
    <row r="590" spans="1:14" ht="38.1" customHeight="1" x14ac:dyDescent="0.2">
      <c r="A590" s="12">
        <f>A589+1</f>
        <v>12</v>
      </c>
      <c r="B590" s="12" t="s">
        <v>1310</v>
      </c>
      <c r="C590" s="20" t="s">
        <v>12</v>
      </c>
      <c r="D590" s="17" t="s">
        <v>6</v>
      </c>
      <c r="E590" s="38" t="s">
        <v>1297</v>
      </c>
      <c r="F590" s="39" t="s">
        <v>1298</v>
      </c>
      <c r="G590" s="22">
        <v>180</v>
      </c>
      <c r="H590" s="22">
        <v>207.96</v>
      </c>
      <c r="I590" s="31" t="s">
        <v>1299</v>
      </c>
      <c r="J590" s="29">
        <v>97.93</v>
      </c>
      <c r="K590" s="28">
        <f t="shared" si="135"/>
        <v>54.405555555555566</v>
      </c>
      <c r="L590" s="37">
        <v>3</v>
      </c>
      <c r="M590" s="29">
        <f t="shared" si="136"/>
        <v>1.1553333333333333</v>
      </c>
      <c r="N590" s="19"/>
    </row>
    <row r="591" spans="1:14" ht="38.1" customHeight="1" x14ac:dyDescent="0.2">
      <c r="A591" s="12">
        <f t="shared" si="137"/>
        <v>13</v>
      </c>
      <c r="B591" s="12" t="s">
        <v>1311</v>
      </c>
      <c r="C591" s="20" t="s">
        <v>12</v>
      </c>
      <c r="D591" s="17" t="s">
        <v>6</v>
      </c>
      <c r="E591" s="38" t="s">
        <v>1297</v>
      </c>
      <c r="F591" s="39" t="s">
        <v>1298</v>
      </c>
      <c r="G591" s="22">
        <v>200</v>
      </c>
      <c r="H591" s="22">
        <v>235.35</v>
      </c>
      <c r="I591" s="31" t="s">
        <v>1272</v>
      </c>
      <c r="J591" s="29">
        <v>107.96</v>
      </c>
      <c r="K591" s="28">
        <f t="shared" si="135"/>
        <v>53.98</v>
      </c>
      <c r="L591" s="37">
        <v>3</v>
      </c>
      <c r="M591" s="29">
        <f t="shared" si="136"/>
        <v>1.17675</v>
      </c>
      <c r="N591" s="19"/>
    </row>
    <row r="592" spans="1:14" ht="38.1" customHeight="1" x14ac:dyDescent="0.2">
      <c r="A592" s="12">
        <f t="shared" si="137"/>
        <v>14</v>
      </c>
      <c r="B592" s="12" t="s">
        <v>1312</v>
      </c>
      <c r="C592" s="20" t="s">
        <v>12</v>
      </c>
      <c r="D592" s="17" t="s">
        <v>6</v>
      </c>
      <c r="E592" s="38" t="s">
        <v>1313</v>
      </c>
      <c r="F592" s="39" t="s">
        <v>1314</v>
      </c>
      <c r="G592" s="22">
        <v>386.28</v>
      </c>
      <c r="H592" s="22">
        <v>316.18</v>
      </c>
      <c r="I592" s="31" t="s">
        <v>1315</v>
      </c>
      <c r="J592" s="29">
        <v>142.88999999999999</v>
      </c>
      <c r="K592" s="28">
        <f t="shared" si="135"/>
        <v>36.991301646474064</v>
      </c>
      <c r="L592" s="37">
        <v>3</v>
      </c>
      <c r="M592" s="29">
        <f t="shared" si="136"/>
        <v>0.81852542197369793</v>
      </c>
      <c r="N592" s="19"/>
    </row>
    <row r="593" spans="1:14" ht="38.1" customHeight="1" x14ac:dyDescent="0.2">
      <c r="A593" s="12">
        <f t="shared" si="137"/>
        <v>15</v>
      </c>
      <c r="B593" s="12" t="s">
        <v>1316</v>
      </c>
      <c r="C593" s="20" t="s">
        <v>12</v>
      </c>
      <c r="D593" s="17" t="s">
        <v>6</v>
      </c>
      <c r="E593" s="38" t="s">
        <v>1313</v>
      </c>
      <c r="F593" s="39" t="s">
        <v>1314</v>
      </c>
      <c r="G593" s="22">
        <v>200</v>
      </c>
      <c r="H593" s="22">
        <v>207.96</v>
      </c>
      <c r="I593" s="31" t="s">
        <v>1299</v>
      </c>
      <c r="J593" s="29">
        <v>97.93</v>
      </c>
      <c r="K593" s="28">
        <f t="shared" si="135"/>
        <v>48.965000000000003</v>
      </c>
      <c r="L593" s="37">
        <v>3</v>
      </c>
      <c r="M593" s="29">
        <f t="shared" si="136"/>
        <v>1.0398000000000001</v>
      </c>
      <c r="N593" s="19"/>
    </row>
    <row r="594" spans="1:14" ht="38.1" customHeight="1" x14ac:dyDescent="0.2">
      <c r="A594" s="12">
        <f t="shared" si="137"/>
        <v>16</v>
      </c>
      <c r="B594" s="12" t="s">
        <v>1317</v>
      </c>
      <c r="C594" s="20" t="s">
        <v>12</v>
      </c>
      <c r="D594" s="17" t="s">
        <v>6</v>
      </c>
      <c r="E594" s="38" t="s">
        <v>1318</v>
      </c>
      <c r="F594" s="39" t="s">
        <v>1319</v>
      </c>
      <c r="G594" s="22">
        <v>217.5</v>
      </c>
      <c r="H594" s="22">
        <v>229.9</v>
      </c>
      <c r="I594" s="31" t="s">
        <v>1320</v>
      </c>
      <c r="J594" s="29">
        <v>102.22</v>
      </c>
      <c r="K594" s="28">
        <f t="shared" si="135"/>
        <v>46.997701149425289</v>
      </c>
      <c r="L594" s="37">
        <v>3</v>
      </c>
      <c r="M594" s="29">
        <f t="shared" si="136"/>
        <v>1.0570114942528737</v>
      </c>
      <c r="N594" s="19"/>
    </row>
    <row r="595" spans="1:14" ht="38.1" customHeight="1" x14ac:dyDescent="0.2">
      <c r="A595" s="12">
        <f>A594+1</f>
        <v>17</v>
      </c>
      <c r="B595" s="12" t="s">
        <v>1321</v>
      </c>
      <c r="C595" s="20" t="s">
        <v>12</v>
      </c>
      <c r="D595" s="17" t="s">
        <v>6</v>
      </c>
      <c r="E595" s="38" t="s">
        <v>1318</v>
      </c>
      <c r="F595" s="39" t="s">
        <v>1319</v>
      </c>
      <c r="G595" s="22">
        <v>163.12</v>
      </c>
      <c r="H595" s="22">
        <v>207.96</v>
      </c>
      <c r="I595" s="31" t="s">
        <v>1299</v>
      </c>
      <c r="J595" s="29">
        <v>97.93</v>
      </c>
      <c r="K595" s="28">
        <f t="shared" si="135"/>
        <v>60.035556645414424</v>
      </c>
      <c r="L595" s="37">
        <v>3</v>
      </c>
      <c r="M595" s="29">
        <f t="shared" si="136"/>
        <v>1.2748896517900932</v>
      </c>
      <c r="N595" s="19"/>
    </row>
    <row r="596" spans="1:14" ht="38.1" customHeight="1" x14ac:dyDescent="0.2">
      <c r="A596" s="12">
        <f t="shared" si="137"/>
        <v>18</v>
      </c>
      <c r="B596" s="12" t="s">
        <v>1322</v>
      </c>
      <c r="C596" s="20" t="s">
        <v>12</v>
      </c>
      <c r="D596" s="17" t="s">
        <v>6</v>
      </c>
      <c r="E596" s="38" t="s">
        <v>1318</v>
      </c>
      <c r="F596" s="39" t="s">
        <v>1319</v>
      </c>
      <c r="G596" s="22">
        <v>163.12</v>
      </c>
      <c r="H596" s="22">
        <v>207.96</v>
      </c>
      <c r="I596" s="31" t="s">
        <v>1301</v>
      </c>
      <c r="J596" s="29">
        <v>97.93</v>
      </c>
      <c r="K596" s="28">
        <f t="shared" si="135"/>
        <v>60.035556645414424</v>
      </c>
      <c r="L596" s="37">
        <v>3</v>
      </c>
      <c r="M596" s="29">
        <f t="shared" si="136"/>
        <v>1.2748896517900932</v>
      </c>
      <c r="N596" s="19"/>
    </row>
    <row r="597" spans="1:14" ht="38.1" customHeight="1" x14ac:dyDescent="0.2">
      <c r="A597" s="12">
        <f t="shared" si="137"/>
        <v>19</v>
      </c>
      <c r="B597" s="12" t="s">
        <v>1323</v>
      </c>
      <c r="C597" s="20" t="s">
        <v>12</v>
      </c>
      <c r="D597" s="17" t="s">
        <v>6</v>
      </c>
      <c r="E597" s="38" t="s">
        <v>1318</v>
      </c>
      <c r="F597" s="39" t="s">
        <v>1319</v>
      </c>
      <c r="G597" s="22">
        <v>163.12</v>
      </c>
      <c r="H597" s="22">
        <v>207.96</v>
      </c>
      <c r="I597" s="31" t="s">
        <v>1299</v>
      </c>
      <c r="J597" s="29">
        <v>97.93</v>
      </c>
      <c r="K597" s="28">
        <f t="shared" si="135"/>
        <v>60.035556645414424</v>
      </c>
      <c r="L597" s="37">
        <v>3</v>
      </c>
      <c r="M597" s="29">
        <f t="shared" si="136"/>
        <v>1.2748896517900932</v>
      </c>
      <c r="N597" s="19"/>
    </row>
    <row r="598" spans="1:14" ht="38.1" customHeight="1" x14ac:dyDescent="0.2">
      <c r="A598" s="12">
        <f t="shared" si="137"/>
        <v>20</v>
      </c>
      <c r="B598" s="12" t="s">
        <v>1324</v>
      </c>
      <c r="C598" s="20" t="s">
        <v>12</v>
      </c>
      <c r="D598" s="17" t="s">
        <v>6</v>
      </c>
      <c r="E598" s="38" t="s">
        <v>1318</v>
      </c>
      <c r="F598" s="39" t="s">
        <v>1319</v>
      </c>
      <c r="G598" s="22">
        <v>163.12</v>
      </c>
      <c r="H598" s="22">
        <v>207.96</v>
      </c>
      <c r="I598" s="31" t="s">
        <v>1301</v>
      </c>
      <c r="J598" s="29">
        <v>97.93</v>
      </c>
      <c r="K598" s="28">
        <f t="shared" si="135"/>
        <v>60.035556645414424</v>
      </c>
      <c r="L598" s="37">
        <v>3</v>
      </c>
      <c r="M598" s="29">
        <f t="shared" si="136"/>
        <v>1.2748896517900932</v>
      </c>
      <c r="N598" s="19"/>
    </row>
    <row r="599" spans="1:14" ht="38.1" customHeight="1" x14ac:dyDescent="0.2">
      <c r="A599" s="12">
        <f t="shared" si="137"/>
        <v>21</v>
      </c>
      <c r="B599" s="12" t="s">
        <v>1325</v>
      </c>
      <c r="C599" s="20" t="s">
        <v>12</v>
      </c>
      <c r="D599" s="17" t="s">
        <v>6</v>
      </c>
      <c r="E599" s="38" t="s">
        <v>1318</v>
      </c>
      <c r="F599" s="39" t="s">
        <v>1319</v>
      </c>
      <c r="G599" s="22">
        <v>216</v>
      </c>
      <c r="H599" s="22">
        <v>229.9</v>
      </c>
      <c r="I599" s="31" t="s">
        <v>1326</v>
      </c>
      <c r="J599" s="29">
        <v>102.22</v>
      </c>
      <c r="K599" s="28">
        <f t="shared" si="135"/>
        <v>47.324074074074076</v>
      </c>
      <c r="L599" s="37">
        <v>3</v>
      </c>
      <c r="M599" s="29">
        <f t="shared" si="136"/>
        <v>1.0643518518518518</v>
      </c>
      <c r="N599" s="19"/>
    </row>
    <row r="600" spans="1:14" ht="38.1" customHeight="1" x14ac:dyDescent="0.2">
      <c r="A600" s="14" t="s">
        <v>1327</v>
      </c>
      <c r="B600" s="14">
        <f>COUNT((A601:A623))</f>
        <v>23</v>
      </c>
      <c r="C600" s="15"/>
      <c r="D600" s="14"/>
      <c r="E600" s="14"/>
      <c r="F600" s="14"/>
      <c r="G600" s="16">
        <f>SUBTOTAL(9,G601:G623)</f>
        <v>4180.5600000000004</v>
      </c>
      <c r="H600" s="16">
        <f>SUBTOTAL(9,H601:H623)</f>
        <v>5456.55</v>
      </c>
      <c r="I600" s="16"/>
      <c r="J600" s="27"/>
      <c r="K600" s="27"/>
      <c r="L600" s="35"/>
      <c r="M600" s="27"/>
      <c r="N600" s="14"/>
    </row>
    <row r="601" spans="1:14" ht="38.1" customHeight="1" x14ac:dyDescent="0.2">
      <c r="A601" s="12">
        <v>1</v>
      </c>
      <c r="B601" s="12" t="s">
        <v>1328</v>
      </c>
      <c r="C601" s="20" t="s">
        <v>12</v>
      </c>
      <c r="D601" s="17" t="s">
        <v>6</v>
      </c>
      <c r="E601" s="38" t="s">
        <v>1329</v>
      </c>
      <c r="F601" s="39" t="s">
        <v>1330</v>
      </c>
      <c r="G601" s="23">
        <v>181.3</v>
      </c>
      <c r="H601" s="23">
        <v>284.43</v>
      </c>
      <c r="I601" s="31" t="s">
        <v>1186</v>
      </c>
      <c r="J601" s="29">
        <v>91.68</v>
      </c>
      <c r="K601" s="28">
        <f t="shared" ref="K601:K623" si="138">J601/G601*100</f>
        <v>50.568119139547704</v>
      </c>
      <c r="L601" s="37">
        <v>4</v>
      </c>
      <c r="M601" s="29">
        <f t="shared" ref="M601:M623" si="139">H601/G601</f>
        <v>1.5688361831218973</v>
      </c>
      <c r="N601" s="19"/>
    </row>
    <row r="602" spans="1:14" ht="38.1" customHeight="1" x14ac:dyDescent="0.2">
      <c r="A602" s="12">
        <f>A601+1</f>
        <v>2</v>
      </c>
      <c r="B602" s="12" t="s">
        <v>1331</v>
      </c>
      <c r="C602" s="20" t="s">
        <v>12</v>
      </c>
      <c r="D602" s="17" t="s">
        <v>6</v>
      </c>
      <c r="E602" s="38" t="s">
        <v>1329</v>
      </c>
      <c r="F602" s="39" t="s">
        <v>1330</v>
      </c>
      <c r="G602" s="22">
        <v>181.3</v>
      </c>
      <c r="H602" s="22">
        <v>284.43</v>
      </c>
      <c r="I602" s="31" t="s">
        <v>1184</v>
      </c>
      <c r="J602" s="29">
        <v>91.68</v>
      </c>
      <c r="K602" s="28">
        <f t="shared" si="138"/>
        <v>50.568119139547704</v>
      </c>
      <c r="L602" s="37">
        <v>4</v>
      </c>
      <c r="M602" s="29">
        <f t="shared" si="139"/>
        <v>1.5688361831218973</v>
      </c>
      <c r="N602" s="19"/>
    </row>
    <row r="603" spans="1:14" ht="38.1" customHeight="1" x14ac:dyDescent="0.2">
      <c r="A603" s="12">
        <f t="shared" ref="A603:A623" si="140">A602+1</f>
        <v>3</v>
      </c>
      <c r="B603" s="12" t="s">
        <v>1332</v>
      </c>
      <c r="C603" s="20" t="s">
        <v>12</v>
      </c>
      <c r="D603" s="17" t="s">
        <v>6</v>
      </c>
      <c r="E603" s="38" t="s">
        <v>1329</v>
      </c>
      <c r="F603" s="39" t="s">
        <v>1330</v>
      </c>
      <c r="G603" s="22">
        <v>181.3</v>
      </c>
      <c r="H603" s="22">
        <v>284.43</v>
      </c>
      <c r="I603" s="31" t="s">
        <v>1186</v>
      </c>
      <c r="J603" s="29">
        <v>91.68</v>
      </c>
      <c r="K603" s="28">
        <f t="shared" si="138"/>
        <v>50.568119139547704</v>
      </c>
      <c r="L603" s="37">
        <v>4</v>
      </c>
      <c r="M603" s="29">
        <f t="shared" si="139"/>
        <v>1.5688361831218973</v>
      </c>
      <c r="N603" s="19"/>
    </row>
    <row r="604" spans="1:14" ht="38.1" customHeight="1" x14ac:dyDescent="0.2">
      <c r="A604" s="12">
        <f t="shared" si="140"/>
        <v>4</v>
      </c>
      <c r="B604" s="12" t="s">
        <v>1333</v>
      </c>
      <c r="C604" s="20" t="s">
        <v>12</v>
      </c>
      <c r="D604" s="17" t="s">
        <v>6</v>
      </c>
      <c r="E604" s="38" t="s">
        <v>1329</v>
      </c>
      <c r="F604" s="39" t="s">
        <v>1330</v>
      </c>
      <c r="G604" s="22">
        <v>181.3</v>
      </c>
      <c r="H604" s="22">
        <v>284.43</v>
      </c>
      <c r="I604" s="31" t="s">
        <v>1184</v>
      </c>
      <c r="J604" s="29">
        <v>91.68</v>
      </c>
      <c r="K604" s="28">
        <f t="shared" si="138"/>
        <v>50.568119139547704</v>
      </c>
      <c r="L604" s="37">
        <v>4</v>
      </c>
      <c r="M604" s="29">
        <f t="shared" si="139"/>
        <v>1.5688361831218973</v>
      </c>
      <c r="N604" s="19"/>
    </row>
    <row r="605" spans="1:14" ht="38.1" customHeight="1" x14ac:dyDescent="0.2">
      <c r="A605" s="12">
        <f t="shared" si="140"/>
        <v>5</v>
      </c>
      <c r="B605" s="12" t="s">
        <v>1334</v>
      </c>
      <c r="C605" s="20" t="s">
        <v>12</v>
      </c>
      <c r="D605" s="17" t="s">
        <v>6</v>
      </c>
      <c r="E605" s="38" t="s">
        <v>1329</v>
      </c>
      <c r="F605" s="39" t="s">
        <v>1330</v>
      </c>
      <c r="G605" s="22">
        <v>300.74</v>
      </c>
      <c r="H605" s="22">
        <v>407.79</v>
      </c>
      <c r="I605" s="31" t="s">
        <v>1335</v>
      </c>
      <c r="J605" s="29">
        <v>127.18</v>
      </c>
      <c r="K605" s="28">
        <f t="shared" si="138"/>
        <v>42.289020416306442</v>
      </c>
      <c r="L605" s="37">
        <v>4</v>
      </c>
      <c r="M605" s="29">
        <f t="shared" si="139"/>
        <v>1.3559553102347544</v>
      </c>
      <c r="N605" s="19"/>
    </row>
    <row r="606" spans="1:14" ht="38.1" customHeight="1" x14ac:dyDescent="0.2">
      <c r="A606" s="12">
        <f t="shared" si="140"/>
        <v>6</v>
      </c>
      <c r="B606" s="12" t="s">
        <v>1336</v>
      </c>
      <c r="C606" s="20" t="s">
        <v>12</v>
      </c>
      <c r="D606" s="17" t="s">
        <v>6</v>
      </c>
      <c r="E606" s="38" t="s">
        <v>1337</v>
      </c>
      <c r="F606" s="39" t="s">
        <v>1338</v>
      </c>
      <c r="G606" s="22">
        <v>216</v>
      </c>
      <c r="H606" s="22">
        <v>209.82</v>
      </c>
      <c r="I606" s="31" t="s">
        <v>1215</v>
      </c>
      <c r="J606" s="29">
        <v>98.27</v>
      </c>
      <c r="K606" s="28">
        <f t="shared" si="138"/>
        <v>45.495370370370367</v>
      </c>
      <c r="L606" s="37">
        <v>3</v>
      </c>
      <c r="M606" s="29">
        <f t="shared" si="139"/>
        <v>0.97138888888888886</v>
      </c>
      <c r="N606" s="19"/>
    </row>
    <row r="607" spans="1:14" ht="38.1" customHeight="1" x14ac:dyDescent="0.2">
      <c r="A607" s="12">
        <f t="shared" si="140"/>
        <v>7</v>
      </c>
      <c r="B607" s="12" t="s">
        <v>1339</v>
      </c>
      <c r="C607" s="20" t="s">
        <v>12</v>
      </c>
      <c r="D607" s="17" t="s">
        <v>6</v>
      </c>
      <c r="E607" s="38" t="s">
        <v>1337</v>
      </c>
      <c r="F607" s="39" t="s">
        <v>1338</v>
      </c>
      <c r="G607" s="22">
        <v>162</v>
      </c>
      <c r="H607" s="22">
        <v>196.14</v>
      </c>
      <c r="I607" s="31" t="s">
        <v>1192</v>
      </c>
      <c r="J607" s="29">
        <v>93.19</v>
      </c>
      <c r="K607" s="28">
        <f t="shared" si="138"/>
        <v>57.524691358024697</v>
      </c>
      <c r="L607" s="37">
        <v>3</v>
      </c>
      <c r="M607" s="29">
        <f t="shared" si="139"/>
        <v>1.2107407407407407</v>
      </c>
      <c r="N607" s="19"/>
    </row>
    <row r="608" spans="1:14" ht="38.1" customHeight="1" x14ac:dyDescent="0.2">
      <c r="A608" s="12">
        <f>A607+1</f>
        <v>8</v>
      </c>
      <c r="B608" s="12" t="s">
        <v>1340</v>
      </c>
      <c r="C608" s="20" t="s">
        <v>12</v>
      </c>
      <c r="D608" s="17" t="s">
        <v>6</v>
      </c>
      <c r="E608" s="38" t="s">
        <v>1337</v>
      </c>
      <c r="F608" s="39" t="s">
        <v>1338</v>
      </c>
      <c r="G608" s="22">
        <v>162</v>
      </c>
      <c r="H608" s="22">
        <v>196.14</v>
      </c>
      <c r="I608" s="31" t="s">
        <v>1190</v>
      </c>
      <c r="J608" s="29">
        <v>93.19</v>
      </c>
      <c r="K608" s="28">
        <f t="shared" si="138"/>
        <v>57.524691358024697</v>
      </c>
      <c r="L608" s="37">
        <v>3</v>
      </c>
      <c r="M608" s="29">
        <f t="shared" si="139"/>
        <v>1.2107407407407407</v>
      </c>
      <c r="N608" s="19"/>
    </row>
    <row r="609" spans="1:14" ht="38.1" customHeight="1" x14ac:dyDescent="0.2">
      <c r="A609" s="12">
        <f t="shared" si="140"/>
        <v>9</v>
      </c>
      <c r="B609" s="12" t="s">
        <v>1341</v>
      </c>
      <c r="C609" s="20" t="s">
        <v>12</v>
      </c>
      <c r="D609" s="17" t="s">
        <v>6</v>
      </c>
      <c r="E609" s="38" t="s">
        <v>1337</v>
      </c>
      <c r="F609" s="39" t="s">
        <v>1338</v>
      </c>
      <c r="G609" s="22">
        <v>216.02</v>
      </c>
      <c r="H609" s="22">
        <v>209.82</v>
      </c>
      <c r="I609" s="31" t="s">
        <v>1230</v>
      </c>
      <c r="J609" s="29">
        <v>98.27</v>
      </c>
      <c r="K609" s="28">
        <f t="shared" si="138"/>
        <v>45.491158226090171</v>
      </c>
      <c r="L609" s="37">
        <v>3</v>
      </c>
      <c r="M609" s="29">
        <f t="shared" si="139"/>
        <v>0.97129895380057396</v>
      </c>
      <c r="N609" s="19"/>
    </row>
    <row r="610" spans="1:14" ht="38.1" customHeight="1" x14ac:dyDescent="0.2">
      <c r="A610" s="12">
        <f t="shared" si="140"/>
        <v>10</v>
      </c>
      <c r="B610" s="12" t="s">
        <v>1342</v>
      </c>
      <c r="C610" s="20" t="s">
        <v>12</v>
      </c>
      <c r="D610" s="17" t="s">
        <v>6</v>
      </c>
      <c r="E610" s="38" t="s">
        <v>1343</v>
      </c>
      <c r="F610" s="39" t="s">
        <v>1344</v>
      </c>
      <c r="G610" s="22">
        <v>179.91</v>
      </c>
      <c r="H610" s="22">
        <v>196.14</v>
      </c>
      <c r="I610" s="31" t="s">
        <v>1192</v>
      </c>
      <c r="J610" s="29">
        <v>93.19</v>
      </c>
      <c r="K610" s="28">
        <f t="shared" si="138"/>
        <v>51.798121282863654</v>
      </c>
      <c r="L610" s="37">
        <v>3</v>
      </c>
      <c r="M610" s="29">
        <f t="shared" si="139"/>
        <v>1.090211772552943</v>
      </c>
      <c r="N610" s="19"/>
    </row>
    <row r="611" spans="1:14" ht="38.1" customHeight="1" x14ac:dyDescent="0.2">
      <c r="A611" s="12">
        <f t="shared" si="140"/>
        <v>11</v>
      </c>
      <c r="B611" s="12" t="s">
        <v>1345</v>
      </c>
      <c r="C611" s="20" t="s">
        <v>12</v>
      </c>
      <c r="D611" s="17" t="s">
        <v>6</v>
      </c>
      <c r="E611" s="38" t="s">
        <v>1343</v>
      </c>
      <c r="F611" s="39" t="s">
        <v>1344</v>
      </c>
      <c r="G611" s="22">
        <v>161.81</v>
      </c>
      <c r="H611" s="22">
        <v>196.14</v>
      </c>
      <c r="I611" s="31" t="s">
        <v>1190</v>
      </c>
      <c r="J611" s="29">
        <v>93.19</v>
      </c>
      <c r="K611" s="28">
        <f t="shared" si="138"/>
        <v>57.59223780977689</v>
      </c>
      <c r="L611" s="37">
        <v>3</v>
      </c>
      <c r="M611" s="29">
        <f t="shared" si="139"/>
        <v>1.2121624127062602</v>
      </c>
      <c r="N611" s="19"/>
    </row>
    <row r="612" spans="1:14" ht="38.1" customHeight="1" x14ac:dyDescent="0.2">
      <c r="A612" s="12">
        <f t="shared" si="140"/>
        <v>12</v>
      </c>
      <c r="B612" s="12" t="s">
        <v>1346</v>
      </c>
      <c r="C612" s="20" t="s">
        <v>12</v>
      </c>
      <c r="D612" s="17" t="s">
        <v>6</v>
      </c>
      <c r="E612" s="38" t="s">
        <v>1343</v>
      </c>
      <c r="F612" s="39" t="s">
        <v>1344</v>
      </c>
      <c r="G612" s="22">
        <v>161.88</v>
      </c>
      <c r="H612" s="22">
        <v>196.14</v>
      </c>
      <c r="I612" s="31" t="s">
        <v>1192</v>
      </c>
      <c r="J612" s="29">
        <v>93.19</v>
      </c>
      <c r="K612" s="28">
        <f t="shared" si="138"/>
        <v>57.567333827526568</v>
      </c>
      <c r="L612" s="37">
        <v>3</v>
      </c>
      <c r="M612" s="29">
        <f t="shared" si="139"/>
        <v>1.2116382505559673</v>
      </c>
      <c r="N612" s="19"/>
    </row>
    <row r="613" spans="1:14" ht="38.1" customHeight="1" x14ac:dyDescent="0.2">
      <c r="A613" s="12">
        <f>A612+1</f>
        <v>13</v>
      </c>
      <c r="B613" s="12" t="s">
        <v>1347</v>
      </c>
      <c r="C613" s="20" t="s">
        <v>12</v>
      </c>
      <c r="D613" s="17" t="s">
        <v>6</v>
      </c>
      <c r="E613" s="38" t="s">
        <v>1343</v>
      </c>
      <c r="F613" s="39" t="s">
        <v>1344</v>
      </c>
      <c r="G613" s="22">
        <v>161.93</v>
      </c>
      <c r="H613" s="22">
        <v>196.14</v>
      </c>
      <c r="I613" s="31" t="s">
        <v>1190</v>
      </c>
      <c r="J613" s="29">
        <v>93.19</v>
      </c>
      <c r="K613" s="28">
        <f t="shared" si="138"/>
        <v>57.549558451182605</v>
      </c>
      <c r="L613" s="37">
        <v>3</v>
      </c>
      <c r="M613" s="29">
        <f t="shared" si="139"/>
        <v>1.2112641264744024</v>
      </c>
      <c r="N613" s="19"/>
    </row>
    <row r="614" spans="1:14" ht="38.1" customHeight="1" x14ac:dyDescent="0.2">
      <c r="A614" s="12">
        <f t="shared" si="140"/>
        <v>14</v>
      </c>
      <c r="B614" s="12" t="s">
        <v>1348</v>
      </c>
      <c r="C614" s="20" t="s">
        <v>12</v>
      </c>
      <c r="D614" s="17" t="s">
        <v>6</v>
      </c>
      <c r="E614" s="38" t="s">
        <v>1343</v>
      </c>
      <c r="F614" s="39" t="s">
        <v>1344</v>
      </c>
      <c r="G614" s="22">
        <v>162</v>
      </c>
      <c r="H614" s="22">
        <v>196.14</v>
      </c>
      <c r="I614" s="31" t="s">
        <v>1192</v>
      </c>
      <c r="J614" s="29">
        <v>93.19</v>
      </c>
      <c r="K614" s="28">
        <f t="shared" si="138"/>
        <v>57.524691358024697</v>
      </c>
      <c r="L614" s="37">
        <v>3</v>
      </c>
      <c r="M614" s="29">
        <f t="shared" si="139"/>
        <v>1.2107407407407407</v>
      </c>
      <c r="N614" s="19"/>
    </row>
    <row r="615" spans="1:14" ht="38.1" customHeight="1" x14ac:dyDescent="0.2">
      <c r="A615" s="12">
        <f t="shared" si="140"/>
        <v>15</v>
      </c>
      <c r="B615" s="12" t="s">
        <v>1349</v>
      </c>
      <c r="C615" s="20" t="s">
        <v>12</v>
      </c>
      <c r="D615" s="17" t="s">
        <v>6</v>
      </c>
      <c r="E615" s="38" t="s">
        <v>1350</v>
      </c>
      <c r="F615" s="39" t="s">
        <v>1351</v>
      </c>
      <c r="G615" s="22">
        <v>179.93</v>
      </c>
      <c r="H615" s="22">
        <v>196.14</v>
      </c>
      <c r="I615" s="31" t="s">
        <v>1190</v>
      </c>
      <c r="J615" s="29">
        <v>93.19</v>
      </c>
      <c r="K615" s="28">
        <f t="shared" si="138"/>
        <v>51.79236369699327</v>
      </c>
      <c r="L615" s="37">
        <v>3</v>
      </c>
      <c r="M615" s="29">
        <f t="shared" si="139"/>
        <v>1.0900905907853053</v>
      </c>
      <c r="N615" s="19"/>
    </row>
    <row r="616" spans="1:14" ht="38.1" customHeight="1" x14ac:dyDescent="0.2">
      <c r="A616" s="12">
        <f t="shared" si="140"/>
        <v>16</v>
      </c>
      <c r="B616" s="12" t="s">
        <v>1352</v>
      </c>
      <c r="C616" s="20" t="s">
        <v>12</v>
      </c>
      <c r="D616" s="17" t="s">
        <v>6</v>
      </c>
      <c r="E616" s="38" t="s">
        <v>1353</v>
      </c>
      <c r="F616" s="39" t="s">
        <v>1354</v>
      </c>
      <c r="G616" s="22">
        <v>179.97</v>
      </c>
      <c r="H616" s="22">
        <v>196.14</v>
      </c>
      <c r="I616" s="31" t="s">
        <v>1192</v>
      </c>
      <c r="J616" s="29">
        <v>93.19</v>
      </c>
      <c r="K616" s="28">
        <f t="shared" si="138"/>
        <v>51.780852364282936</v>
      </c>
      <c r="L616" s="37">
        <v>3</v>
      </c>
      <c r="M616" s="29">
        <f t="shared" si="139"/>
        <v>1.0898483080513419</v>
      </c>
      <c r="N616" s="19"/>
    </row>
    <row r="617" spans="1:14" ht="38.1" customHeight="1" x14ac:dyDescent="0.2">
      <c r="A617" s="12">
        <f t="shared" si="140"/>
        <v>17</v>
      </c>
      <c r="B617" s="12" t="s">
        <v>1355</v>
      </c>
      <c r="C617" s="20" t="s">
        <v>12</v>
      </c>
      <c r="D617" s="17" t="s">
        <v>6</v>
      </c>
      <c r="E617" s="38" t="s">
        <v>1353</v>
      </c>
      <c r="F617" s="39" t="s">
        <v>1354</v>
      </c>
      <c r="G617" s="22">
        <v>161.99</v>
      </c>
      <c r="H617" s="22">
        <v>196.14</v>
      </c>
      <c r="I617" s="31" t="s">
        <v>1190</v>
      </c>
      <c r="J617" s="29">
        <v>93.19</v>
      </c>
      <c r="K617" s="28">
        <f t="shared" si="138"/>
        <v>57.528242484103956</v>
      </c>
      <c r="L617" s="37">
        <v>3</v>
      </c>
      <c r="M617" s="29">
        <f t="shared" si="139"/>
        <v>1.2108154824371873</v>
      </c>
      <c r="N617" s="19"/>
    </row>
    <row r="618" spans="1:14" ht="38.1" customHeight="1" x14ac:dyDescent="0.2">
      <c r="A618" s="12">
        <f t="shared" si="140"/>
        <v>18</v>
      </c>
      <c r="B618" s="12" t="s">
        <v>1356</v>
      </c>
      <c r="C618" s="20" t="s">
        <v>12</v>
      </c>
      <c r="D618" s="17" t="s">
        <v>6</v>
      </c>
      <c r="E618" s="38" t="s">
        <v>1353</v>
      </c>
      <c r="F618" s="39" t="s">
        <v>1354</v>
      </c>
      <c r="G618" s="22">
        <v>161.99</v>
      </c>
      <c r="H618" s="22">
        <v>196.14</v>
      </c>
      <c r="I618" s="31" t="s">
        <v>1192</v>
      </c>
      <c r="J618" s="29">
        <v>93.19</v>
      </c>
      <c r="K618" s="28">
        <f t="shared" si="138"/>
        <v>57.528242484103956</v>
      </c>
      <c r="L618" s="37">
        <v>3</v>
      </c>
      <c r="M618" s="29">
        <f t="shared" si="139"/>
        <v>1.2108154824371873</v>
      </c>
      <c r="N618" s="19"/>
    </row>
    <row r="619" spans="1:14" ht="38.1" customHeight="1" x14ac:dyDescent="0.2">
      <c r="A619" s="12">
        <f t="shared" si="140"/>
        <v>19</v>
      </c>
      <c r="B619" s="12" t="s">
        <v>1357</v>
      </c>
      <c r="C619" s="43" t="s">
        <v>12</v>
      </c>
      <c r="D619" s="17" t="s">
        <v>6</v>
      </c>
      <c r="E619" s="39" t="s">
        <v>1353</v>
      </c>
      <c r="F619" s="39" t="s">
        <v>1354</v>
      </c>
      <c r="G619" s="44">
        <v>161.99</v>
      </c>
      <c r="H619" s="44">
        <v>196.14</v>
      </c>
      <c r="I619" s="31" t="s">
        <v>1190</v>
      </c>
      <c r="J619" s="29">
        <v>93.19</v>
      </c>
      <c r="K619" s="28">
        <f t="shared" si="138"/>
        <v>57.528242484103956</v>
      </c>
      <c r="L619" s="37">
        <v>3</v>
      </c>
      <c r="M619" s="29">
        <f t="shared" si="139"/>
        <v>1.2108154824371873</v>
      </c>
      <c r="N619" s="19"/>
    </row>
    <row r="620" spans="1:14" ht="38.1" customHeight="1" x14ac:dyDescent="0.2">
      <c r="A620" s="12">
        <f t="shared" si="140"/>
        <v>20</v>
      </c>
      <c r="B620" s="12" t="s">
        <v>1358</v>
      </c>
      <c r="C620" s="20" t="s">
        <v>12</v>
      </c>
      <c r="D620" s="17" t="s">
        <v>6</v>
      </c>
      <c r="E620" s="38" t="s">
        <v>1359</v>
      </c>
      <c r="F620" s="39" t="s">
        <v>1360</v>
      </c>
      <c r="G620" s="22">
        <v>181.3</v>
      </c>
      <c r="H620" s="22">
        <v>284.43</v>
      </c>
      <c r="I620" s="31" t="s">
        <v>1186</v>
      </c>
      <c r="J620" s="29">
        <v>91.68</v>
      </c>
      <c r="K620" s="28">
        <f t="shared" si="138"/>
        <v>50.568119139547704</v>
      </c>
      <c r="L620" s="37">
        <v>4</v>
      </c>
      <c r="M620" s="29">
        <f t="shared" si="139"/>
        <v>1.5688361831218973</v>
      </c>
      <c r="N620" s="19"/>
    </row>
    <row r="621" spans="1:14" ht="38.1" customHeight="1" x14ac:dyDescent="0.2">
      <c r="A621" s="12">
        <f t="shared" si="140"/>
        <v>21</v>
      </c>
      <c r="B621" s="12" t="s">
        <v>1361</v>
      </c>
      <c r="C621" s="20" t="s">
        <v>12</v>
      </c>
      <c r="D621" s="17" t="s">
        <v>6</v>
      </c>
      <c r="E621" s="38" t="s">
        <v>1359</v>
      </c>
      <c r="F621" s="39" t="s">
        <v>1360</v>
      </c>
      <c r="G621" s="22">
        <v>181.3</v>
      </c>
      <c r="H621" s="22">
        <v>284.43</v>
      </c>
      <c r="I621" s="31" t="s">
        <v>1184</v>
      </c>
      <c r="J621" s="29">
        <v>91.68</v>
      </c>
      <c r="K621" s="28">
        <f t="shared" si="138"/>
        <v>50.568119139547704</v>
      </c>
      <c r="L621" s="37">
        <v>4</v>
      </c>
      <c r="M621" s="29">
        <f t="shared" si="139"/>
        <v>1.5688361831218973</v>
      </c>
      <c r="N621" s="19"/>
    </row>
    <row r="622" spans="1:14" ht="38.1" customHeight="1" x14ac:dyDescent="0.2">
      <c r="A622" s="12">
        <f t="shared" si="140"/>
        <v>22</v>
      </c>
      <c r="B622" s="12" t="s">
        <v>1362</v>
      </c>
      <c r="C622" s="20" t="s">
        <v>12</v>
      </c>
      <c r="D622" s="17" t="s">
        <v>6</v>
      </c>
      <c r="E622" s="38" t="s">
        <v>1359</v>
      </c>
      <c r="F622" s="39" t="s">
        <v>1360</v>
      </c>
      <c r="G622" s="22">
        <v>181.3</v>
      </c>
      <c r="H622" s="22">
        <v>284.43</v>
      </c>
      <c r="I622" s="31" t="s">
        <v>1186</v>
      </c>
      <c r="J622" s="29">
        <v>91.68</v>
      </c>
      <c r="K622" s="28">
        <f t="shared" si="138"/>
        <v>50.568119139547704</v>
      </c>
      <c r="L622" s="37">
        <v>4</v>
      </c>
      <c r="M622" s="29">
        <f t="shared" si="139"/>
        <v>1.5688361831218973</v>
      </c>
      <c r="N622" s="19"/>
    </row>
    <row r="623" spans="1:14" ht="38.1" customHeight="1" x14ac:dyDescent="0.2">
      <c r="A623" s="12">
        <f t="shared" si="140"/>
        <v>23</v>
      </c>
      <c r="B623" s="12" t="s">
        <v>1363</v>
      </c>
      <c r="C623" s="20" t="s">
        <v>12</v>
      </c>
      <c r="D623" s="17" t="s">
        <v>6</v>
      </c>
      <c r="E623" s="38" t="s">
        <v>1359</v>
      </c>
      <c r="F623" s="39" t="s">
        <v>1360</v>
      </c>
      <c r="G623" s="22">
        <v>181.3</v>
      </c>
      <c r="H623" s="22">
        <v>284.43</v>
      </c>
      <c r="I623" s="31" t="s">
        <v>1184</v>
      </c>
      <c r="J623" s="29">
        <v>91.68</v>
      </c>
      <c r="K623" s="28">
        <f t="shared" si="138"/>
        <v>50.568119139547704</v>
      </c>
      <c r="L623" s="37">
        <v>4</v>
      </c>
      <c r="M623" s="29">
        <f t="shared" si="139"/>
        <v>1.5688361831218973</v>
      </c>
      <c r="N623" s="19"/>
    </row>
    <row r="624" spans="1:14" ht="38.1" customHeight="1" x14ac:dyDescent="0.2">
      <c r="A624" s="14" t="s">
        <v>1364</v>
      </c>
      <c r="B624" s="14">
        <f>COUNT((A625:A626))</f>
        <v>2</v>
      </c>
      <c r="C624" s="15"/>
      <c r="D624" s="14"/>
      <c r="E624" s="14"/>
      <c r="F624" s="14"/>
      <c r="G624" s="16">
        <f>SUBTOTAL(9,G625:G626)</f>
        <v>517.79999999999995</v>
      </c>
      <c r="H624" s="16">
        <f>SUBTOTAL(9,H625:H626)</f>
        <v>419.64</v>
      </c>
      <c r="I624" s="16"/>
      <c r="J624" s="27"/>
      <c r="K624" s="27"/>
      <c r="L624" s="35"/>
      <c r="M624" s="27"/>
      <c r="N624" s="14"/>
    </row>
    <row r="625" spans="1:14" ht="38.1" customHeight="1" x14ac:dyDescent="0.2">
      <c r="A625" s="12">
        <v>1</v>
      </c>
      <c r="B625" s="12" t="s">
        <v>1365</v>
      </c>
      <c r="C625" s="20" t="s">
        <v>12</v>
      </c>
      <c r="D625" s="17" t="s">
        <v>6</v>
      </c>
      <c r="E625" s="38" t="s">
        <v>1366</v>
      </c>
      <c r="F625" s="39" t="s">
        <v>1367</v>
      </c>
      <c r="G625" s="22">
        <v>265.8</v>
      </c>
      <c r="H625" s="22">
        <v>209.82</v>
      </c>
      <c r="I625" s="31" t="s">
        <v>1230</v>
      </c>
      <c r="J625" s="29">
        <v>98.27</v>
      </c>
      <c r="K625" s="28">
        <f t="shared" ref="K625:K626" si="141">J625/G625*100</f>
        <v>36.971407072987205</v>
      </c>
      <c r="L625" s="37">
        <v>3</v>
      </c>
      <c r="M625" s="29">
        <f t="shared" ref="M625:M626" si="142">H625/G625</f>
        <v>0.78939051918735881</v>
      </c>
      <c r="N625" s="19"/>
    </row>
    <row r="626" spans="1:14" ht="38.1" customHeight="1" x14ac:dyDescent="0.2">
      <c r="A626" s="12">
        <f t="shared" ref="A626" si="143">A625+1</f>
        <v>2</v>
      </c>
      <c r="B626" s="12" t="s">
        <v>1368</v>
      </c>
      <c r="C626" s="20" t="s">
        <v>12</v>
      </c>
      <c r="D626" s="17" t="s">
        <v>6</v>
      </c>
      <c r="E626" s="38" t="s">
        <v>1366</v>
      </c>
      <c r="F626" s="39" t="s">
        <v>1367</v>
      </c>
      <c r="G626" s="22">
        <v>252</v>
      </c>
      <c r="H626" s="22">
        <v>209.82</v>
      </c>
      <c r="I626" s="31" t="s">
        <v>1233</v>
      </c>
      <c r="J626" s="29">
        <v>98.27</v>
      </c>
      <c r="K626" s="28">
        <f t="shared" si="141"/>
        <v>38.996031746031747</v>
      </c>
      <c r="L626" s="37">
        <v>3</v>
      </c>
      <c r="M626" s="29">
        <f t="shared" si="142"/>
        <v>0.83261904761904759</v>
      </c>
      <c r="N626" s="19"/>
    </row>
    <row r="627" spans="1:14" ht="38.1" customHeight="1" x14ac:dyDescent="0.2">
      <c r="A627" s="14" t="s">
        <v>1369</v>
      </c>
      <c r="B627" s="14">
        <f>COUNT((A628:A644))</f>
        <v>17</v>
      </c>
      <c r="C627" s="15"/>
      <c r="D627" s="14"/>
      <c r="E627" s="14"/>
      <c r="F627" s="14"/>
      <c r="G627" s="16">
        <f>SUBTOTAL(9,G628:G644)</f>
        <v>3817.94</v>
      </c>
      <c r="H627" s="16">
        <f>SUBTOTAL(9,H628:H644)</f>
        <v>3607.3799999999992</v>
      </c>
      <c r="I627" s="16"/>
      <c r="J627" s="27"/>
      <c r="K627" s="27"/>
      <c r="L627" s="35"/>
      <c r="M627" s="27"/>
      <c r="N627" s="14"/>
    </row>
    <row r="628" spans="1:14" ht="38.1" customHeight="1" x14ac:dyDescent="0.2">
      <c r="A628" s="12">
        <v>1</v>
      </c>
      <c r="B628" s="12" t="s">
        <v>1370</v>
      </c>
      <c r="C628" s="20" t="s">
        <v>12</v>
      </c>
      <c r="D628" s="17" t="s">
        <v>6</v>
      </c>
      <c r="E628" s="38" t="s">
        <v>1371</v>
      </c>
      <c r="F628" s="39" t="s">
        <v>1372</v>
      </c>
      <c r="G628" s="23">
        <v>306.81</v>
      </c>
      <c r="H628" s="23">
        <v>258.94</v>
      </c>
      <c r="I628" s="31" t="s">
        <v>1254</v>
      </c>
      <c r="J628" s="29">
        <v>110.91</v>
      </c>
      <c r="K628" s="28">
        <f t="shared" ref="K628:K644" si="144">J628/G628*100</f>
        <v>36.149408428669204</v>
      </c>
      <c r="L628" s="37">
        <v>3</v>
      </c>
      <c r="M628" s="29">
        <f t="shared" ref="M628:M644" si="145">H628/G628</f>
        <v>0.8439750985952218</v>
      </c>
      <c r="N628" s="19"/>
    </row>
    <row r="629" spans="1:14" ht="38.1" customHeight="1" x14ac:dyDescent="0.2">
      <c r="A629" s="12">
        <f>A628+1</f>
        <v>2</v>
      </c>
      <c r="B629" s="12" t="s">
        <v>1373</v>
      </c>
      <c r="C629" s="20" t="s">
        <v>12</v>
      </c>
      <c r="D629" s="17" t="s">
        <v>6</v>
      </c>
      <c r="E629" s="38" t="s">
        <v>1371</v>
      </c>
      <c r="F629" s="39" t="s">
        <v>1372</v>
      </c>
      <c r="G629" s="22">
        <v>189</v>
      </c>
      <c r="H629" s="22">
        <v>196.14</v>
      </c>
      <c r="I629" s="31" t="s">
        <v>1190</v>
      </c>
      <c r="J629" s="29">
        <v>93.19</v>
      </c>
      <c r="K629" s="28">
        <f t="shared" si="144"/>
        <v>49.306878306878303</v>
      </c>
      <c r="L629" s="37">
        <v>3</v>
      </c>
      <c r="M629" s="29">
        <f t="shared" si="145"/>
        <v>1.0377777777777777</v>
      </c>
      <c r="N629" s="19"/>
    </row>
    <row r="630" spans="1:14" ht="38.1" customHeight="1" x14ac:dyDescent="0.2">
      <c r="A630" s="12">
        <f t="shared" ref="A630:A644" si="146">A629+1</f>
        <v>3</v>
      </c>
      <c r="B630" s="12" t="s">
        <v>1374</v>
      </c>
      <c r="C630" s="20" t="s">
        <v>12</v>
      </c>
      <c r="D630" s="17" t="s">
        <v>6</v>
      </c>
      <c r="E630" s="38" t="s">
        <v>1375</v>
      </c>
      <c r="F630" s="39" t="s">
        <v>1376</v>
      </c>
      <c r="G630" s="22">
        <v>189</v>
      </c>
      <c r="H630" s="22">
        <v>196.14</v>
      </c>
      <c r="I630" s="31" t="s">
        <v>1192</v>
      </c>
      <c r="J630" s="29">
        <v>93.19</v>
      </c>
      <c r="K630" s="28">
        <f t="shared" si="144"/>
        <v>49.306878306878303</v>
      </c>
      <c r="L630" s="37">
        <v>3</v>
      </c>
      <c r="M630" s="29">
        <f t="shared" si="145"/>
        <v>1.0377777777777777</v>
      </c>
      <c r="N630" s="19"/>
    </row>
    <row r="631" spans="1:14" ht="38.1" customHeight="1" x14ac:dyDescent="0.2">
      <c r="A631" s="12">
        <f t="shared" si="146"/>
        <v>4</v>
      </c>
      <c r="B631" s="12" t="s">
        <v>1377</v>
      </c>
      <c r="C631" s="20" t="s">
        <v>12</v>
      </c>
      <c r="D631" s="17" t="s">
        <v>6</v>
      </c>
      <c r="E631" s="38" t="s">
        <v>1375</v>
      </c>
      <c r="F631" s="39" t="s">
        <v>1376</v>
      </c>
      <c r="G631" s="22">
        <v>189</v>
      </c>
      <c r="H631" s="22">
        <v>196.14</v>
      </c>
      <c r="I631" s="31" t="s">
        <v>1190</v>
      </c>
      <c r="J631" s="29">
        <v>93.19</v>
      </c>
      <c r="K631" s="28">
        <f t="shared" si="144"/>
        <v>49.306878306878303</v>
      </c>
      <c r="L631" s="37">
        <v>3</v>
      </c>
      <c r="M631" s="29">
        <f t="shared" si="145"/>
        <v>1.0377777777777777</v>
      </c>
      <c r="N631" s="19"/>
    </row>
    <row r="632" spans="1:14" ht="38.1" customHeight="1" x14ac:dyDescent="0.2">
      <c r="A632" s="12">
        <f t="shared" si="146"/>
        <v>5</v>
      </c>
      <c r="B632" s="12" t="s">
        <v>1378</v>
      </c>
      <c r="C632" s="20" t="s">
        <v>12</v>
      </c>
      <c r="D632" s="17" t="s">
        <v>6</v>
      </c>
      <c r="E632" s="38" t="s">
        <v>1379</v>
      </c>
      <c r="F632" s="39" t="s">
        <v>1380</v>
      </c>
      <c r="G632" s="22">
        <v>189</v>
      </c>
      <c r="H632" s="22">
        <v>196.14</v>
      </c>
      <c r="I632" s="31" t="s">
        <v>1192</v>
      </c>
      <c r="J632" s="29">
        <v>93.19</v>
      </c>
      <c r="K632" s="28">
        <f t="shared" si="144"/>
        <v>49.306878306878303</v>
      </c>
      <c r="L632" s="37">
        <v>3</v>
      </c>
      <c r="M632" s="29">
        <f t="shared" si="145"/>
        <v>1.0377777777777777</v>
      </c>
      <c r="N632" s="19"/>
    </row>
    <row r="633" spans="1:14" ht="38.1" customHeight="1" x14ac:dyDescent="0.2">
      <c r="A633" s="12">
        <f t="shared" si="146"/>
        <v>6</v>
      </c>
      <c r="B633" s="12" t="s">
        <v>1381</v>
      </c>
      <c r="C633" s="20" t="s">
        <v>12</v>
      </c>
      <c r="D633" s="17" t="s">
        <v>6</v>
      </c>
      <c r="E633" s="38" t="s">
        <v>1379</v>
      </c>
      <c r="F633" s="39" t="s">
        <v>1380</v>
      </c>
      <c r="G633" s="22">
        <v>189</v>
      </c>
      <c r="H633" s="22">
        <v>196.14</v>
      </c>
      <c r="I633" s="31" t="s">
        <v>1190</v>
      </c>
      <c r="J633" s="29">
        <v>93.19</v>
      </c>
      <c r="K633" s="28">
        <f t="shared" si="144"/>
        <v>49.306878306878303</v>
      </c>
      <c r="L633" s="37">
        <v>3</v>
      </c>
      <c r="M633" s="29">
        <f t="shared" si="145"/>
        <v>1.0377777777777777</v>
      </c>
      <c r="N633" s="19"/>
    </row>
    <row r="634" spans="1:14" ht="38.1" customHeight="1" x14ac:dyDescent="0.2">
      <c r="A634" s="12">
        <f t="shared" si="146"/>
        <v>7</v>
      </c>
      <c r="B634" s="12" t="s">
        <v>1382</v>
      </c>
      <c r="C634" s="20" t="s">
        <v>12</v>
      </c>
      <c r="D634" s="17" t="s">
        <v>6</v>
      </c>
      <c r="E634" s="38" t="s">
        <v>1379</v>
      </c>
      <c r="F634" s="39" t="s">
        <v>1380</v>
      </c>
      <c r="G634" s="22">
        <v>189</v>
      </c>
      <c r="H634" s="22">
        <v>196.14</v>
      </c>
      <c r="I634" s="31" t="s">
        <v>1192</v>
      </c>
      <c r="J634" s="29">
        <v>93.19</v>
      </c>
      <c r="K634" s="28">
        <f t="shared" si="144"/>
        <v>49.306878306878303</v>
      </c>
      <c r="L634" s="37">
        <v>3</v>
      </c>
      <c r="M634" s="29">
        <f t="shared" si="145"/>
        <v>1.0377777777777777</v>
      </c>
      <c r="N634" s="19"/>
    </row>
    <row r="635" spans="1:14" ht="38.1" customHeight="1" x14ac:dyDescent="0.2">
      <c r="A635" s="12">
        <f t="shared" si="146"/>
        <v>8</v>
      </c>
      <c r="B635" s="12" t="s">
        <v>1383</v>
      </c>
      <c r="C635" s="20" t="s">
        <v>12</v>
      </c>
      <c r="D635" s="17" t="s">
        <v>6</v>
      </c>
      <c r="E635" s="38" t="s">
        <v>1379</v>
      </c>
      <c r="F635" s="39" t="s">
        <v>1380</v>
      </c>
      <c r="G635" s="22">
        <v>435.33</v>
      </c>
      <c r="H635" s="22">
        <v>316.18</v>
      </c>
      <c r="I635" s="31" t="s">
        <v>1315</v>
      </c>
      <c r="J635" s="29">
        <v>142.88999999999999</v>
      </c>
      <c r="K635" s="28">
        <f t="shared" si="144"/>
        <v>32.823375370408655</v>
      </c>
      <c r="L635" s="37">
        <v>3</v>
      </c>
      <c r="M635" s="29">
        <f t="shared" si="145"/>
        <v>0.72629958881767853</v>
      </c>
      <c r="N635" s="19"/>
    </row>
    <row r="636" spans="1:14" ht="38.1" customHeight="1" x14ac:dyDescent="0.2">
      <c r="A636" s="12">
        <f>A635+1</f>
        <v>9</v>
      </c>
      <c r="B636" s="12" t="s">
        <v>1384</v>
      </c>
      <c r="C636" s="20" t="s">
        <v>12</v>
      </c>
      <c r="D636" s="17" t="s">
        <v>6</v>
      </c>
      <c r="E636" s="38" t="s">
        <v>1379</v>
      </c>
      <c r="F636" s="39" t="s">
        <v>1380</v>
      </c>
      <c r="G636" s="22">
        <v>248.99</v>
      </c>
      <c r="H636" s="22">
        <v>209.82</v>
      </c>
      <c r="I636" s="31" t="s">
        <v>1230</v>
      </c>
      <c r="J636" s="29">
        <v>98.27</v>
      </c>
      <c r="K636" s="28">
        <f t="shared" si="144"/>
        <v>39.467448491907305</v>
      </c>
      <c r="L636" s="37">
        <v>3</v>
      </c>
      <c r="M636" s="29">
        <f t="shared" si="145"/>
        <v>0.84268444515843999</v>
      </c>
      <c r="N636" s="19"/>
    </row>
    <row r="637" spans="1:14" ht="38.1" customHeight="1" x14ac:dyDescent="0.2">
      <c r="A637" s="12">
        <f t="shared" si="146"/>
        <v>10</v>
      </c>
      <c r="B637" s="12" t="s">
        <v>1385</v>
      </c>
      <c r="C637" s="20" t="s">
        <v>12</v>
      </c>
      <c r="D637" s="17" t="s">
        <v>6</v>
      </c>
      <c r="E637" s="38" t="s">
        <v>1379</v>
      </c>
      <c r="F637" s="39" t="s">
        <v>1380</v>
      </c>
      <c r="G637" s="22">
        <v>252</v>
      </c>
      <c r="H637" s="22">
        <v>209.82</v>
      </c>
      <c r="I637" s="31" t="s">
        <v>1233</v>
      </c>
      <c r="J637" s="29">
        <v>98.27</v>
      </c>
      <c r="K637" s="28">
        <f t="shared" si="144"/>
        <v>38.996031746031747</v>
      </c>
      <c r="L637" s="37">
        <v>3</v>
      </c>
      <c r="M637" s="29">
        <f t="shared" si="145"/>
        <v>0.83261904761904759</v>
      </c>
      <c r="N637" s="19"/>
    </row>
    <row r="638" spans="1:14" ht="38.1" customHeight="1" x14ac:dyDescent="0.2">
      <c r="A638" s="12">
        <f t="shared" si="146"/>
        <v>11</v>
      </c>
      <c r="B638" s="12" t="s">
        <v>1386</v>
      </c>
      <c r="C638" s="20" t="s">
        <v>12</v>
      </c>
      <c r="D638" s="17" t="s">
        <v>6</v>
      </c>
      <c r="E638" s="38" t="s">
        <v>1379</v>
      </c>
      <c r="F638" s="39" t="s">
        <v>1380</v>
      </c>
      <c r="G638" s="22">
        <v>189</v>
      </c>
      <c r="H638" s="22">
        <v>196.14</v>
      </c>
      <c r="I638" s="31" t="s">
        <v>1190</v>
      </c>
      <c r="J638" s="29">
        <v>93.19</v>
      </c>
      <c r="K638" s="28">
        <f t="shared" si="144"/>
        <v>49.306878306878303</v>
      </c>
      <c r="L638" s="37">
        <v>3</v>
      </c>
      <c r="M638" s="29">
        <f t="shared" si="145"/>
        <v>1.0377777777777777</v>
      </c>
      <c r="N638" s="19"/>
    </row>
    <row r="639" spans="1:14" ht="38.1" customHeight="1" x14ac:dyDescent="0.2">
      <c r="A639" s="12">
        <f t="shared" si="146"/>
        <v>12</v>
      </c>
      <c r="B639" s="12" t="s">
        <v>1387</v>
      </c>
      <c r="C639" s="20" t="s">
        <v>12</v>
      </c>
      <c r="D639" s="17" t="s">
        <v>6</v>
      </c>
      <c r="E639" s="38" t="s">
        <v>1375</v>
      </c>
      <c r="F639" s="39" t="s">
        <v>1376</v>
      </c>
      <c r="G639" s="22">
        <v>189</v>
      </c>
      <c r="H639" s="22">
        <v>196.14</v>
      </c>
      <c r="I639" s="31" t="s">
        <v>1192</v>
      </c>
      <c r="J639" s="29">
        <v>93.19</v>
      </c>
      <c r="K639" s="28">
        <f t="shared" si="144"/>
        <v>49.306878306878303</v>
      </c>
      <c r="L639" s="37">
        <v>3</v>
      </c>
      <c r="M639" s="29">
        <f t="shared" si="145"/>
        <v>1.0377777777777777</v>
      </c>
      <c r="N639" s="19"/>
    </row>
    <row r="640" spans="1:14" ht="38.1" customHeight="1" x14ac:dyDescent="0.2">
      <c r="A640" s="12">
        <f t="shared" si="146"/>
        <v>13</v>
      </c>
      <c r="B640" s="12" t="s">
        <v>1388</v>
      </c>
      <c r="C640" s="20" t="s">
        <v>12</v>
      </c>
      <c r="D640" s="17" t="s">
        <v>6</v>
      </c>
      <c r="E640" s="38" t="s">
        <v>1375</v>
      </c>
      <c r="F640" s="39" t="s">
        <v>1376</v>
      </c>
      <c r="G640" s="22">
        <v>189</v>
      </c>
      <c r="H640" s="22">
        <v>196.14</v>
      </c>
      <c r="I640" s="31" t="s">
        <v>1190</v>
      </c>
      <c r="J640" s="29">
        <v>93.19</v>
      </c>
      <c r="K640" s="28">
        <f t="shared" si="144"/>
        <v>49.306878306878303</v>
      </c>
      <c r="L640" s="37">
        <v>3</v>
      </c>
      <c r="M640" s="29">
        <f t="shared" si="145"/>
        <v>1.0377777777777777</v>
      </c>
      <c r="N640" s="19"/>
    </row>
    <row r="641" spans="1:14" ht="38.1" customHeight="1" x14ac:dyDescent="0.2">
      <c r="A641" s="12">
        <f t="shared" si="146"/>
        <v>14</v>
      </c>
      <c r="B641" s="12" t="s">
        <v>1389</v>
      </c>
      <c r="C641" s="20" t="s">
        <v>12</v>
      </c>
      <c r="D641" s="17" t="s">
        <v>6</v>
      </c>
      <c r="E641" s="38" t="s">
        <v>1375</v>
      </c>
      <c r="F641" s="39" t="s">
        <v>1376</v>
      </c>
      <c r="G641" s="22">
        <v>189</v>
      </c>
      <c r="H641" s="22">
        <v>196.14</v>
      </c>
      <c r="I641" s="31" t="s">
        <v>1192</v>
      </c>
      <c r="J641" s="29">
        <v>93.19</v>
      </c>
      <c r="K641" s="28">
        <f t="shared" si="144"/>
        <v>49.306878306878303</v>
      </c>
      <c r="L641" s="37">
        <v>3</v>
      </c>
      <c r="M641" s="29">
        <f t="shared" si="145"/>
        <v>1.0377777777777777</v>
      </c>
      <c r="N641" s="19"/>
    </row>
    <row r="642" spans="1:14" ht="38.1" customHeight="1" x14ac:dyDescent="0.2">
      <c r="A642" s="12">
        <f t="shared" si="146"/>
        <v>15</v>
      </c>
      <c r="B642" s="12" t="s">
        <v>1390</v>
      </c>
      <c r="C642" s="20" t="s">
        <v>12</v>
      </c>
      <c r="D642" s="17" t="s">
        <v>6</v>
      </c>
      <c r="E642" s="38" t="s">
        <v>1371</v>
      </c>
      <c r="F642" s="39" t="s">
        <v>1372</v>
      </c>
      <c r="G642" s="22">
        <v>189</v>
      </c>
      <c r="H642" s="22">
        <v>196.14</v>
      </c>
      <c r="I642" s="31" t="s">
        <v>1190</v>
      </c>
      <c r="J642" s="29">
        <v>93.19</v>
      </c>
      <c r="K642" s="28">
        <f t="shared" si="144"/>
        <v>49.306878306878303</v>
      </c>
      <c r="L642" s="37">
        <v>3</v>
      </c>
      <c r="M642" s="29">
        <f t="shared" si="145"/>
        <v>1.0377777777777777</v>
      </c>
      <c r="N642" s="19"/>
    </row>
    <row r="643" spans="1:14" ht="38.1" customHeight="1" x14ac:dyDescent="0.2">
      <c r="A643" s="12">
        <f t="shared" si="146"/>
        <v>16</v>
      </c>
      <c r="B643" s="12" t="s">
        <v>1391</v>
      </c>
      <c r="C643" s="20" t="s">
        <v>12</v>
      </c>
      <c r="D643" s="17" t="s">
        <v>6</v>
      </c>
      <c r="E643" s="38" t="s">
        <v>1371</v>
      </c>
      <c r="F643" s="39" t="s">
        <v>1372</v>
      </c>
      <c r="G643" s="22">
        <v>189</v>
      </c>
      <c r="H643" s="22">
        <v>196.14</v>
      </c>
      <c r="I643" s="31" t="s">
        <v>1192</v>
      </c>
      <c r="J643" s="29">
        <v>93.19</v>
      </c>
      <c r="K643" s="28">
        <f t="shared" si="144"/>
        <v>49.306878306878303</v>
      </c>
      <c r="L643" s="37">
        <v>3</v>
      </c>
      <c r="M643" s="29">
        <f t="shared" si="145"/>
        <v>1.0377777777777777</v>
      </c>
      <c r="N643" s="19"/>
    </row>
    <row r="644" spans="1:14" ht="38.1" customHeight="1" x14ac:dyDescent="0.2">
      <c r="A644" s="12">
        <f t="shared" si="146"/>
        <v>17</v>
      </c>
      <c r="B644" s="12" t="s">
        <v>1392</v>
      </c>
      <c r="C644" s="20" t="s">
        <v>12</v>
      </c>
      <c r="D644" s="17" t="s">
        <v>6</v>
      </c>
      <c r="E644" s="38" t="s">
        <v>1371</v>
      </c>
      <c r="F644" s="39" t="s">
        <v>1372</v>
      </c>
      <c r="G644" s="22">
        <v>306.81</v>
      </c>
      <c r="H644" s="22">
        <v>258.94</v>
      </c>
      <c r="I644" s="31" t="s">
        <v>1225</v>
      </c>
      <c r="J644" s="29">
        <v>110.91</v>
      </c>
      <c r="K644" s="28">
        <f t="shared" si="144"/>
        <v>36.149408428669204</v>
      </c>
      <c r="L644" s="37">
        <v>3</v>
      </c>
      <c r="M644" s="29">
        <f t="shared" si="145"/>
        <v>0.8439750985952218</v>
      </c>
      <c r="N644" s="19"/>
    </row>
    <row r="645" spans="1:14" ht="38.1" customHeight="1" x14ac:dyDescent="0.2">
      <c r="A645" s="14" t="s">
        <v>1393</v>
      </c>
      <c r="B645" s="14">
        <f>COUNT((A646:A657))</f>
        <v>12</v>
      </c>
      <c r="C645" s="15"/>
      <c r="D645" s="14"/>
      <c r="E645" s="14"/>
      <c r="F645" s="14"/>
      <c r="G645" s="16">
        <f>SUBTOTAL(9,G646:G657)</f>
        <v>2481.79</v>
      </c>
      <c r="H645" s="16">
        <f>SUBTOTAL(9,H646:H657)</f>
        <v>2430.1599999999994</v>
      </c>
      <c r="I645" s="16"/>
      <c r="J645" s="27"/>
      <c r="K645" s="27"/>
      <c r="L645" s="35"/>
      <c r="M645" s="27"/>
      <c r="N645" s="14"/>
    </row>
    <row r="646" spans="1:14" ht="38.1" customHeight="1" x14ac:dyDescent="0.2">
      <c r="A646" s="12">
        <v>1</v>
      </c>
      <c r="B646" s="12" t="s">
        <v>1394</v>
      </c>
      <c r="C646" s="20" t="s">
        <v>12</v>
      </c>
      <c r="D646" s="17" t="s">
        <v>6</v>
      </c>
      <c r="E646" s="38" t="s">
        <v>1395</v>
      </c>
      <c r="F646" s="39" t="s">
        <v>1396</v>
      </c>
      <c r="G646" s="22">
        <v>189</v>
      </c>
      <c r="H646" s="22">
        <v>196.14</v>
      </c>
      <c r="I646" s="31" t="s">
        <v>1192</v>
      </c>
      <c r="J646" s="29">
        <v>93.19</v>
      </c>
      <c r="K646" s="28">
        <f t="shared" ref="K646:K657" si="147">J646/G646*100</f>
        <v>49.306878306878303</v>
      </c>
      <c r="L646" s="37">
        <v>3</v>
      </c>
      <c r="M646" s="29">
        <f t="shared" ref="M646:M657" si="148">H646/G646</f>
        <v>1.0377777777777777</v>
      </c>
      <c r="N646" s="19"/>
    </row>
    <row r="647" spans="1:14" ht="38.1" customHeight="1" x14ac:dyDescent="0.2">
      <c r="A647" s="12">
        <f t="shared" ref="A647:A657" si="149">A646+1</f>
        <v>2</v>
      </c>
      <c r="B647" s="12" t="s">
        <v>1397</v>
      </c>
      <c r="C647" s="20" t="s">
        <v>12</v>
      </c>
      <c r="D647" s="17" t="s">
        <v>6</v>
      </c>
      <c r="E647" s="38" t="s">
        <v>1398</v>
      </c>
      <c r="F647" s="39" t="s">
        <v>1399</v>
      </c>
      <c r="G647" s="22">
        <v>189</v>
      </c>
      <c r="H647" s="22">
        <v>196.14</v>
      </c>
      <c r="I647" s="31" t="s">
        <v>1190</v>
      </c>
      <c r="J647" s="29">
        <v>93.19</v>
      </c>
      <c r="K647" s="28">
        <f t="shared" si="147"/>
        <v>49.306878306878303</v>
      </c>
      <c r="L647" s="37">
        <v>3</v>
      </c>
      <c r="M647" s="29">
        <f t="shared" si="148"/>
        <v>1.0377777777777777</v>
      </c>
      <c r="N647" s="19"/>
    </row>
    <row r="648" spans="1:14" ht="38.1" customHeight="1" x14ac:dyDescent="0.2">
      <c r="A648" s="12">
        <f t="shared" si="149"/>
        <v>3</v>
      </c>
      <c r="B648" s="12" t="s">
        <v>1400</v>
      </c>
      <c r="C648" s="20" t="s">
        <v>12</v>
      </c>
      <c r="D648" s="17" t="s">
        <v>6</v>
      </c>
      <c r="E648" s="38" t="s">
        <v>1398</v>
      </c>
      <c r="F648" s="39" t="s">
        <v>1399</v>
      </c>
      <c r="G648" s="22">
        <v>189</v>
      </c>
      <c r="H648" s="22">
        <v>196.14</v>
      </c>
      <c r="I648" s="31" t="s">
        <v>1192</v>
      </c>
      <c r="J648" s="29">
        <v>93.19</v>
      </c>
      <c r="K648" s="28">
        <f t="shared" si="147"/>
        <v>49.306878306878303</v>
      </c>
      <c r="L648" s="37">
        <v>3</v>
      </c>
      <c r="M648" s="29">
        <f t="shared" si="148"/>
        <v>1.0377777777777777</v>
      </c>
      <c r="N648" s="19"/>
    </row>
    <row r="649" spans="1:14" ht="38.1" customHeight="1" x14ac:dyDescent="0.2">
      <c r="A649" s="12">
        <f t="shared" si="149"/>
        <v>4</v>
      </c>
      <c r="B649" s="12" t="s">
        <v>1401</v>
      </c>
      <c r="C649" s="20" t="s">
        <v>12</v>
      </c>
      <c r="D649" s="17" t="s">
        <v>6</v>
      </c>
      <c r="E649" s="38" t="s">
        <v>1398</v>
      </c>
      <c r="F649" s="39" t="s">
        <v>1399</v>
      </c>
      <c r="G649" s="22">
        <v>189</v>
      </c>
      <c r="H649" s="22">
        <v>196.14</v>
      </c>
      <c r="I649" s="31" t="s">
        <v>1190</v>
      </c>
      <c r="J649" s="29">
        <v>93.19</v>
      </c>
      <c r="K649" s="28">
        <f t="shared" si="147"/>
        <v>49.306878306878303</v>
      </c>
      <c r="L649" s="37">
        <v>3</v>
      </c>
      <c r="M649" s="29">
        <f t="shared" si="148"/>
        <v>1.0377777777777777</v>
      </c>
      <c r="N649" s="19"/>
    </row>
    <row r="650" spans="1:14" ht="38.1" customHeight="1" x14ac:dyDescent="0.2">
      <c r="A650" s="12">
        <f>A649+1</f>
        <v>5</v>
      </c>
      <c r="B650" s="12" t="s">
        <v>1402</v>
      </c>
      <c r="C650" s="20" t="s">
        <v>12</v>
      </c>
      <c r="D650" s="17" t="s">
        <v>6</v>
      </c>
      <c r="E650" s="38" t="s">
        <v>1398</v>
      </c>
      <c r="F650" s="39" t="s">
        <v>1399</v>
      </c>
      <c r="G650" s="22">
        <v>189</v>
      </c>
      <c r="H650" s="22">
        <v>196.14</v>
      </c>
      <c r="I650" s="31" t="s">
        <v>1192</v>
      </c>
      <c r="J650" s="29">
        <v>93.19</v>
      </c>
      <c r="K650" s="28">
        <f t="shared" si="147"/>
        <v>49.306878306878303</v>
      </c>
      <c r="L650" s="37">
        <v>3</v>
      </c>
      <c r="M650" s="29">
        <f t="shared" si="148"/>
        <v>1.0377777777777777</v>
      </c>
      <c r="N650" s="19"/>
    </row>
    <row r="651" spans="1:14" ht="38.1" customHeight="1" x14ac:dyDescent="0.2">
      <c r="A651" s="12">
        <f t="shared" si="149"/>
        <v>6</v>
      </c>
      <c r="B651" s="12" t="s">
        <v>1403</v>
      </c>
      <c r="C651" s="20" t="s">
        <v>12</v>
      </c>
      <c r="D651" s="17" t="s">
        <v>6</v>
      </c>
      <c r="E651" s="38" t="s">
        <v>1398</v>
      </c>
      <c r="F651" s="39" t="s">
        <v>1399</v>
      </c>
      <c r="G651" s="22">
        <v>281.99</v>
      </c>
      <c r="H651" s="22">
        <v>209.82</v>
      </c>
      <c r="I651" s="31" t="s">
        <v>1404</v>
      </c>
      <c r="J651" s="29">
        <v>98.27</v>
      </c>
      <c r="K651" s="28">
        <f t="shared" si="147"/>
        <v>34.848753501897228</v>
      </c>
      <c r="L651" s="37">
        <v>3</v>
      </c>
      <c r="M651" s="29">
        <f t="shared" si="148"/>
        <v>0.74406893861484447</v>
      </c>
      <c r="N651" s="19"/>
    </row>
    <row r="652" spans="1:14" ht="38.1" customHeight="1" x14ac:dyDescent="0.2">
      <c r="A652" s="12">
        <f t="shared" si="149"/>
        <v>7</v>
      </c>
      <c r="B652" s="12" t="s">
        <v>1405</v>
      </c>
      <c r="C652" s="20" t="s">
        <v>12</v>
      </c>
      <c r="D652" s="17" t="s">
        <v>6</v>
      </c>
      <c r="E652" s="38" t="s">
        <v>1398</v>
      </c>
      <c r="F652" s="39" t="s">
        <v>1399</v>
      </c>
      <c r="G652" s="22">
        <v>309.8</v>
      </c>
      <c r="H652" s="22">
        <v>258.94</v>
      </c>
      <c r="I652" s="31" t="s">
        <v>1254</v>
      </c>
      <c r="J652" s="29">
        <v>110.91</v>
      </c>
      <c r="K652" s="28">
        <f t="shared" si="147"/>
        <v>35.800516462233695</v>
      </c>
      <c r="L652" s="37">
        <v>3</v>
      </c>
      <c r="M652" s="29">
        <f t="shared" si="148"/>
        <v>0.83582956746287929</v>
      </c>
      <c r="N652" s="19"/>
    </row>
    <row r="653" spans="1:14" ht="38.1" customHeight="1" x14ac:dyDescent="0.2">
      <c r="A653" s="12">
        <f t="shared" si="149"/>
        <v>8</v>
      </c>
      <c r="B653" s="12" t="s">
        <v>1406</v>
      </c>
      <c r="C653" s="20" t="s">
        <v>12</v>
      </c>
      <c r="D653" s="17" t="s">
        <v>6</v>
      </c>
      <c r="E653" s="38" t="s">
        <v>1398</v>
      </c>
      <c r="F653" s="39" t="s">
        <v>1399</v>
      </c>
      <c r="G653" s="22">
        <v>189</v>
      </c>
      <c r="H653" s="22">
        <v>196.14</v>
      </c>
      <c r="I653" s="31" t="s">
        <v>1190</v>
      </c>
      <c r="J653" s="29">
        <v>93.19</v>
      </c>
      <c r="K653" s="28">
        <f t="shared" si="147"/>
        <v>49.306878306878303</v>
      </c>
      <c r="L653" s="37">
        <v>3</v>
      </c>
      <c r="M653" s="29">
        <f t="shared" si="148"/>
        <v>1.0377777777777777</v>
      </c>
      <c r="N653" s="19"/>
    </row>
    <row r="654" spans="1:14" ht="38.1" customHeight="1" x14ac:dyDescent="0.2">
      <c r="A654" s="12">
        <f t="shared" si="149"/>
        <v>9</v>
      </c>
      <c r="B654" s="12" t="s">
        <v>1407</v>
      </c>
      <c r="C654" s="20" t="s">
        <v>12</v>
      </c>
      <c r="D654" s="17" t="s">
        <v>6</v>
      </c>
      <c r="E654" s="38" t="s">
        <v>1398</v>
      </c>
      <c r="F654" s="39" t="s">
        <v>1399</v>
      </c>
      <c r="G654" s="22">
        <v>189</v>
      </c>
      <c r="H654" s="22">
        <v>196.14</v>
      </c>
      <c r="I654" s="31" t="s">
        <v>1192</v>
      </c>
      <c r="J654" s="29">
        <v>93.19</v>
      </c>
      <c r="K654" s="28">
        <f t="shared" si="147"/>
        <v>49.306878306878303</v>
      </c>
      <c r="L654" s="37">
        <v>3</v>
      </c>
      <c r="M654" s="29">
        <f t="shared" si="148"/>
        <v>1.0377777777777777</v>
      </c>
      <c r="N654" s="19"/>
    </row>
    <row r="655" spans="1:14" ht="38.1" customHeight="1" x14ac:dyDescent="0.2">
      <c r="A655" s="12">
        <f t="shared" si="149"/>
        <v>10</v>
      </c>
      <c r="B655" s="12" t="s">
        <v>1408</v>
      </c>
      <c r="C655" s="20" t="s">
        <v>12</v>
      </c>
      <c r="D655" s="17" t="s">
        <v>6</v>
      </c>
      <c r="E655" s="38" t="s">
        <v>1398</v>
      </c>
      <c r="F655" s="39" t="s">
        <v>1399</v>
      </c>
      <c r="G655" s="22">
        <v>189</v>
      </c>
      <c r="H655" s="22">
        <v>196.14</v>
      </c>
      <c r="I655" s="31" t="s">
        <v>1190</v>
      </c>
      <c r="J655" s="29">
        <v>93.19</v>
      </c>
      <c r="K655" s="28">
        <f t="shared" si="147"/>
        <v>49.306878306878303</v>
      </c>
      <c r="L655" s="37">
        <v>3</v>
      </c>
      <c r="M655" s="29">
        <f t="shared" si="148"/>
        <v>1.0377777777777777</v>
      </c>
      <c r="N655" s="19"/>
    </row>
    <row r="656" spans="1:14" ht="38.1" customHeight="1" x14ac:dyDescent="0.2">
      <c r="A656" s="12">
        <f t="shared" si="149"/>
        <v>11</v>
      </c>
      <c r="B656" s="12" t="s">
        <v>1409</v>
      </c>
      <c r="C656" s="20" t="s">
        <v>12</v>
      </c>
      <c r="D656" s="17" t="s">
        <v>6</v>
      </c>
      <c r="E656" s="38" t="s">
        <v>1398</v>
      </c>
      <c r="F656" s="39" t="s">
        <v>1399</v>
      </c>
      <c r="G656" s="22">
        <v>189</v>
      </c>
      <c r="H656" s="22">
        <v>196.14</v>
      </c>
      <c r="I656" s="31" t="s">
        <v>1192</v>
      </c>
      <c r="J656" s="29">
        <v>93.19</v>
      </c>
      <c r="K656" s="28">
        <f t="shared" si="147"/>
        <v>49.306878306878303</v>
      </c>
      <c r="L656" s="37">
        <v>3</v>
      </c>
      <c r="M656" s="29">
        <f t="shared" si="148"/>
        <v>1.0377777777777777</v>
      </c>
      <c r="N656" s="19"/>
    </row>
    <row r="657" spans="1:14" ht="38.1" customHeight="1" x14ac:dyDescent="0.2">
      <c r="A657" s="12">
        <f t="shared" si="149"/>
        <v>12</v>
      </c>
      <c r="B657" s="12" t="s">
        <v>1410</v>
      </c>
      <c r="C657" s="20" t="s">
        <v>12</v>
      </c>
      <c r="D657" s="17" t="s">
        <v>6</v>
      </c>
      <c r="E657" s="38" t="s">
        <v>1395</v>
      </c>
      <c r="F657" s="39" t="s">
        <v>1396</v>
      </c>
      <c r="G657" s="22">
        <v>189</v>
      </c>
      <c r="H657" s="22">
        <v>196.14</v>
      </c>
      <c r="I657" s="31" t="s">
        <v>1190</v>
      </c>
      <c r="J657" s="29">
        <v>93.19</v>
      </c>
      <c r="K657" s="28">
        <f t="shared" si="147"/>
        <v>49.306878306878303</v>
      </c>
      <c r="L657" s="37">
        <v>3</v>
      </c>
      <c r="M657" s="29">
        <f t="shared" si="148"/>
        <v>1.0377777777777777</v>
      </c>
      <c r="N657" s="19"/>
    </row>
    <row r="658" spans="1:14" ht="38.1" customHeight="1" x14ac:dyDescent="0.2">
      <c r="A658" s="14" t="s">
        <v>1411</v>
      </c>
      <c r="B658" s="14">
        <f>COUNT((A659:A676))</f>
        <v>18</v>
      </c>
      <c r="C658" s="15"/>
      <c r="D658" s="14"/>
      <c r="E658" s="14"/>
      <c r="F658" s="14"/>
      <c r="G658" s="16">
        <f>SUBTOTAL(9,G659:G676)</f>
        <v>3630.8999999999996</v>
      </c>
      <c r="H658" s="16">
        <f>SUBTOTAL(9,H659:H676)</f>
        <v>4326.1399999999985</v>
      </c>
      <c r="I658" s="16"/>
      <c r="J658" s="27"/>
      <c r="K658" s="27"/>
      <c r="L658" s="35"/>
      <c r="M658" s="27"/>
      <c r="N658" s="14"/>
    </row>
    <row r="659" spans="1:14" ht="38.1" customHeight="1" x14ac:dyDescent="0.2">
      <c r="A659" s="12">
        <v>1</v>
      </c>
      <c r="B659" s="12" t="s">
        <v>1412</v>
      </c>
      <c r="C659" s="20" t="s">
        <v>12</v>
      </c>
      <c r="D659" s="17" t="s">
        <v>6</v>
      </c>
      <c r="E659" s="38" t="s">
        <v>1413</v>
      </c>
      <c r="F659" s="39" t="s">
        <v>1414</v>
      </c>
      <c r="G659" s="23">
        <v>261.02</v>
      </c>
      <c r="H659" s="23">
        <v>326.63</v>
      </c>
      <c r="I659" s="31" t="s">
        <v>1415</v>
      </c>
      <c r="J659" s="29">
        <v>102.77</v>
      </c>
      <c r="K659" s="28">
        <f t="shared" ref="K659:K676" si="150">J659/G659*100</f>
        <v>39.372461880315683</v>
      </c>
      <c r="L659" s="37">
        <v>4</v>
      </c>
      <c r="M659" s="29">
        <f t="shared" ref="M659:M676" si="151">H659/G659</f>
        <v>1.2513600490383878</v>
      </c>
      <c r="N659" s="19"/>
    </row>
    <row r="660" spans="1:14" ht="38.1" customHeight="1" x14ac:dyDescent="0.2">
      <c r="A660" s="12">
        <f>A659+1</f>
        <v>2</v>
      </c>
      <c r="B660" s="12" t="s">
        <v>1416</v>
      </c>
      <c r="C660" s="20" t="s">
        <v>12</v>
      </c>
      <c r="D660" s="17" t="s">
        <v>6</v>
      </c>
      <c r="E660" s="38" t="s">
        <v>1413</v>
      </c>
      <c r="F660" s="39" t="s">
        <v>1414</v>
      </c>
      <c r="G660" s="22">
        <v>180.04</v>
      </c>
      <c r="H660" s="22">
        <v>284.43</v>
      </c>
      <c r="I660" s="31" t="s">
        <v>1186</v>
      </c>
      <c r="J660" s="29">
        <v>91.68</v>
      </c>
      <c r="K660" s="28">
        <f t="shared" si="150"/>
        <v>50.922017329482337</v>
      </c>
      <c r="L660" s="37">
        <v>4</v>
      </c>
      <c r="M660" s="29">
        <f t="shared" si="151"/>
        <v>1.5798155965341036</v>
      </c>
      <c r="N660" s="19"/>
    </row>
    <row r="661" spans="1:14" ht="38.1" customHeight="1" x14ac:dyDescent="0.2">
      <c r="A661" s="12">
        <f t="shared" ref="A661:A676" si="152">A660+1</f>
        <v>3</v>
      </c>
      <c r="B661" s="12" t="s">
        <v>1419</v>
      </c>
      <c r="C661" s="20" t="s">
        <v>12</v>
      </c>
      <c r="D661" s="17" t="s">
        <v>6</v>
      </c>
      <c r="E661" s="38" t="s">
        <v>1417</v>
      </c>
      <c r="F661" s="39" t="s">
        <v>1418</v>
      </c>
      <c r="G661" s="22">
        <v>162.03</v>
      </c>
      <c r="H661" s="22">
        <v>196.14</v>
      </c>
      <c r="I661" s="31" t="s">
        <v>1190</v>
      </c>
      <c r="J661" s="29">
        <v>93.19</v>
      </c>
      <c r="K661" s="28">
        <f t="shared" si="150"/>
        <v>57.514040609763619</v>
      </c>
      <c r="L661" s="37">
        <v>3</v>
      </c>
      <c r="M661" s="29">
        <f t="shared" si="151"/>
        <v>1.2105165710053694</v>
      </c>
      <c r="N661" s="19"/>
    </row>
    <row r="662" spans="1:14" ht="38.1" customHeight="1" x14ac:dyDescent="0.2">
      <c r="A662" s="12">
        <f t="shared" si="152"/>
        <v>4</v>
      </c>
      <c r="B662" s="12" t="s">
        <v>1420</v>
      </c>
      <c r="C662" s="20" t="s">
        <v>12</v>
      </c>
      <c r="D662" s="17" t="s">
        <v>6</v>
      </c>
      <c r="E662" s="38" t="s">
        <v>1417</v>
      </c>
      <c r="F662" s="39" t="s">
        <v>1418</v>
      </c>
      <c r="G662" s="22">
        <v>261.02999999999997</v>
      </c>
      <c r="H662" s="22">
        <v>258.94</v>
      </c>
      <c r="I662" s="31" t="s">
        <v>1254</v>
      </c>
      <c r="J662" s="29">
        <v>110.91</v>
      </c>
      <c r="K662" s="28">
        <f t="shared" si="150"/>
        <v>42.489369038041609</v>
      </c>
      <c r="L662" s="37">
        <v>3</v>
      </c>
      <c r="M662" s="29">
        <f t="shared" si="151"/>
        <v>0.99199325747998324</v>
      </c>
      <c r="N662" s="19"/>
    </row>
    <row r="663" spans="1:14" ht="38.1" customHeight="1" x14ac:dyDescent="0.2">
      <c r="A663" s="12">
        <f t="shared" si="152"/>
        <v>5</v>
      </c>
      <c r="B663" s="12" t="s">
        <v>1421</v>
      </c>
      <c r="C663" s="20" t="s">
        <v>12</v>
      </c>
      <c r="D663" s="17" t="s">
        <v>6</v>
      </c>
      <c r="E663" s="38" t="s">
        <v>1422</v>
      </c>
      <c r="F663" s="39" t="s">
        <v>1423</v>
      </c>
      <c r="G663" s="22">
        <v>184.15</v>
      </c>
      <c r="H663" s="22">
        <v>196.14</v>
      </c>
      <c r="I663" s="31" t="s">
        <v>1192</v>
      </c>
      <c r="J663" s="29">
        <v>93.19</v>
      </c>
      <c r="K663" s="28">
        <f t="shared" si="150"/>
        <v>50.605484659245178</v>
      </c>
      <c r="L663" s="37">
        <v>3</v>
      </c>
      <c r="M663" s="29">
        <f t="shared" si="151"/>
        <v>1.0651099647026878</v>
      </c>
      <c r="N663" s="19"/>
    </row>
    <row r="664" spans="1:14" ht="38.1" customHeight="1" x14ac:dyDescent="0.2">
      <c r="A664" s="12">
        <f t="shared" si="152"/>
        <v>6</v>
      </c>
      <c r="B664" s="12" t="s">
        <v>1424</v>
      </c>
      <c r="C664" s="20" t="s">
        <v>12</v>
      </c>
      <c r="D664" s="17" t="s">
        <v>6</v>
      </c>
      <c r="E664" s="38" t="s">
        <v>1422</v>
      </c>
      <c r="F664" s="39" t="s">
        <v>1423</v>
      </c>
      <c r="G664" s="22">
        <v>165.74</v>
      </c>
      <c r="H664" s="22">
        <v>196.14</v>
      </c>
      <c r="I664" s="31" t="s">
        <v>1190</v>
      </c>
      <c r="J664" s="29">
        <v>93.19</v>
      </c>
      <c r="K664" s="28">
        <f t="shared" si="150"/>
        <v>56.22662000724025</v>
      </c>
      <c r="L664" s="37">
        <v>3</v>
      </c>
      <c r="M664" s="29">
        <f t="shared" si="151"/>
        <v>1.1834198141667671</v>
      </c>
      <c r="N664" s="19"/>
    </row>
    <row r="665" spans="1:14" ht="38.1" customHeight="1" x14ac:dyDescent="0.2">
      <c r="A665" s="12">
        <f t="shared" si="152"/>
        <v>7</v>
      </c>
      <c r="B665" s="12" t="s">
        <v>1425</v>
      </c>
      <c r="C665" s="20" t="s">
        <v>12</v>
      </c>
      <c r="D665" s="17" t="s">
        <v>6</v>
      </c>
      <c r="E665" s="38" t="s">
        <v>1422</v>
      </c>
      <c r="F665" s="39" t="s">
        <v>1423</v>
      </c>
      <c r="G665" s="22">
        <v>165.74</v>
      </c>
      <c r="H665" s="22">
        <v>196.14</v>
      </c>
      <c r="I665" s="31" t="s">
        <v>1192</v>
      </c>
      <c r="J665" s="29">
        <v>93.19</v>
      </c>
      <c r="K665" s="28">
        <f t="shared" si="150"/>
        <v>56.22662000724025</v>
      </c>
      <c r="L665" s="37">
        <v>3</v>
      </c>
      <c r="M665" s="29">
        <f t="shared" si="151"/>
        <v>1.1834198141667671</v>
      </c>
      <c r="N665" s="19"/>
    </row>
    <row r="666" spans="1:14" ht="38.1" customHeight="1" x14ac:dyDescent="0.2">
      <c r="A666" s="12">
        <f t="shared" si="152"/>
        <v>8</v>
      </c>
      <c r="B666" s="12" t="s">
        <v>1426</v>
      </c>
      <c r="C666" s="20" t="s">
        <v>12</v>
      </c>
      <c r="D666" s="17" t="s">
        <v>6</v>
      </c>
      <c r="E666" s="38" t="s">
        <v>1422</v>
      </c>
      <c r="F666" s="39" t="s">
        <v>1423</v>
      </c>
      <c r="G666" s="22">
        <v>165.74</v>
      </c>
      <c r="H666" s="22">
        <v>196.14</v>
      </c>
      <c r="I666" s="31" t="s">
        <v>1190</v>
      </c>
      <c r="J666" s="29">
        <v>93.19</v>
      </c>
      <c r="K666" s="28">
        <f t="shared" si="150"/>
        <v>56.22662000724025</v>
      </c>
      <c r="L666" s="37">
        <v>3</v>
      </c>
      <c r="M666" s="29">
        <f t="shared" si="151"/>
        <v>1.1834198141667671</v>
      </c>
      <c r="N666" s="19"/>
    </row>
    <row r="667" spans="1:14" ht="38.1" customHeight="1" x14ac:dyDescent="0.2">
      <c r="A667" s="12">
        <f t="shared" si="152"/>
        <v>9</v>
      </c>
      <c r="B667" s="12" t="s">
        <v>1427</v>
      </c>
      <c r="C667" s="20" t="s">
        <v>12</v>
      </c>
      <c r="D667" s="17" t="s">
        <v>6</v>
      </c>
      <c r="E667" s="38" t="s">
        <v>1422</v>
      </c>
      <c r="F667" s="39" t="s">
        <v>1423</v>
      </c>
      <c r="G667" s="22">
        <v>165.74</v>
      </c>
      <c r="H667" s="22">
        <v>196.14</v>
      </c>
      <c r="I667" s="31" t="s">
        <v>1192</v>
      </c>
      <c r="J667" s="29">
        <v>93.19</v>
      </c>
      <c r="K667" s="28">
        <f t="shared" si="150"/>
        <v>56.22662000724025</v>
      </c>
      <c r="L667" s="37">
        <v>3</v>
      </c>
      <c r="M667" s="29">
        <f t="shared" si="151"/>
        <v>1.1834198141667671</v>
      </c>
      <c r="N667" s="19"/>
    </row>
    <row r="668" spans="1:14" ht="38.1" customHeight="1" x14ac:dyDescent="0.2">
      <c r="A668" s="12">
        <f t="shared" si="152"/>
        <v>10</v>
      </c>
      <c r="B668" s="12" t="s">
        <v>1428</v>
      </c>
      <c r="C668" s="20" t="s">
        <v>12</v>
      </c>
      <c r="D668" s="17" t="s">
        <v>6</v>
      </c>
      <c r="E668" s="38" t="s">
        <v>1422</v>
      </c>
      <c r="F668" s="39" t="s">
        <v>1423</v>
      </c>
      <c r="G668" s="22">
        <v>184.57</v>
      </c>
      <c r="H668" s="22">
        <v>196.14</v>
      </c>
      <c r="I668" s="31" t="s">
        <v>1190</v>
      </c>
      <c r="J668" s="29">
        <v>93.19</v>
      </c>
      <c r="K668" s="28">
        <f t="shared" si="150"/>
        <v>50.490328872514489</v>
      </c>
      <c r="L668" s="37">
        <v>3</v>
      </c>
      <c r="M668" s="29">
        <f t="shared" si="151"/>
        <v>1.0626862437015765</v>
      </c>
      <c r="N668" s="19"/>
    </row>
    <row r="669" spans="1:14" ht="38.1" customHeight="1" x14ac:dyDescent="0.2">
      <c r="A669" s="12">
        <f t="shared" si="152"/>
        <v>11</v>
      </c>
      <c r="B669" s="12" t="s">
        <v>1429</v>
      </c>
      <c r="C669" s="20" t="s">
        <v>12</v>
      </c>
      <c r="D669" s="17" t="s">
        <v>6</v>
      </c>
      <c r="E669" s="38" t="s">
        <v>1430</v>
      </c>
      <c r="F669" s="39" t="s">
        <v>1431</v>
      </c>
      <c r="G669" s="22">
        <v>220.99</v>
      </c>
      <c r="H669" s="22">
        <v>209.82</v>
      </c>
      <c r="I669" s="31" t="s">
        <v>1404</v>
      </c>
      <c r="J669" s="29">
        <v>98.27</v>
      </c>
      <c r="K669" s="28">
        <f t="shared" si="150"/>
        <v>44.468075478528434</v>
      </c>
      <c r="L669" s="37">
        <v>3</v>
      </c>
      <c r="M669" s="29">
        <f t="shared" si="151"/>
        <v>0.94945472645821072</v>
      </c>
      <c r="N669" s="19"/>
    </row>
    <row r="670" spans="1:14" ht="38.1" customHeight="1" x14ac:dyDescent="0.2">
      <c r="A670" s="12">
        <f t="shared" si="152"/>
        <v>12</v>
      </c>
      <c r="B670" s="12" t="s">
        <v>1432</v>
      </c>
      <c r="C670" s="20" t="s">
        <v>12</v>
      </c>
      <c r="D670" s="17" t="s">
        <v>6</v>
      </c>
      <c r="E670" s="38" t="s">
        <v>1430</v>
      </c>
      <c r="F670" s="39" t="s">
        <v>1431</v>
      </c>
      <c r="G670" s="22">
        <v>165.74</v>
      </c>
      <c r="H670" s="22">
        <v>196.14</v>
      </c>
      <c r="I670" s="31" t="s">
        <v>1192</v>
      </c>
      <c r="J670" s="29">
        <v>93.19</v>
      </c>
      <c r="K670" s="28">
        <f t="shared" si="150"/>
        <v>56.22662000724025</v>
      </c>
      <c r="L670" s="37">
        <v>3</v>
      </c>
      <c r="M670" s="29">
        <f t="shared" si="151"/>
        <v>1.1834198141667671</v>
      </c>
      <c r="N670" s="19"/>
    </row>
    <row r="671" spans="1:14" ht="38.1" customHeight="1" x14ac:dyDescent="0.2">
      <c r="A671" s="12">
        <f t="shared" si="152"/>
        <v>13</v>
      </c>
      <c r="B671" s="12" t="s">
        <v>1433</v>
      </c>
      <c r="C671" s="20" t="s">
        <v>12</v>
      </c>
      <c r="D671" s="17" t="s">
        <v>6</v>
      </c>
      <c r="E671" s="38" t="s">
        <v>1430</v>
      </c>
      <c r="F671" s="39" t="s">
        <v>1431</v>
      </c>
      <c r="G671" s="22">
        <v>165.74</v>
      </c>
      <c r="H671" s="22">
        <v>196.14</v>
      </c>
      <c r="I671" s="31" t="s">
        <v>1190</v>
      </c>
      <c r="J671" s="29">
        <v>93.19</v>
      </c>
      <c r="K671" s="28">
        <f t="shared" si="150"/>
        <v>56.22662000724025</v>
      </c>
      <c r="L671" s="37">
        <v>3</v>
      </c>
      <c r="M671" s="29">
        <f t="shared" si="151"/>
        <v>1.1834198141667671</v>
      </c>
      <c r="N671" s="19"/>
    </row>
    <row r="672" spans="1:14" ht="38.1" customHeight="1" x14ac:dyDescent="0.2">
      <c r="A672" s="12">
        <f t="shared" si="152"/>
        <v>14</v>
      </c>
      <c r="B672" s="12" t="s">
        <v>1434</v>
      </c>
      <c r="C672" s="20" t="s">
        <v>12</v>
      </c>
      <c r="D672" s="17" t="s">
        <v>6</v>
      </c>
      <c r="E672" s="38" t="s">
        <v>1430</v>
      </c>
      <c r="F672" s="39" t="s">
        <v>1431</v>
      </c>
      <c r="G672" s="22">
        <v>288.33999999999997</v>
      </c>
      <c r="H672" s="22">
        <v>258.94</v>
      </c>
      <c r="I672" s="31" t="s">
        <v>1254</v>
      </c>
      <c r="J672" s="29">
        <v>110.91</v>
      </c>
      <c r="K672" s="28">
        <f t="shared" si="150"/>
        <v>38.465006589443021</v>
      </c>
      <c r="L672" s="37">
        <v>3</v>
      </c>
      <c r="M672" s="29">
        <f t="shared" si="151"/>
        <v>0.89803703960602077</v>
      </c>
      <c r="N672" s="19"/>
    </row>
    <row r="673" spans="1:14" ht="38.1" customHeight="1" x14ac:dyDescent="0.2">
      <c r="A673" s="12">
        <f t="shared" si="152"/>
        <v>15</v>
      </c>
      <c r="B673" s="12" t="s">
        <v>1435</v>
      </c>
      <c r="C673" s="20" t="s">
        <v>12</v>
      </c>
      <c r="D673" s="17" t="s">
        <v>6</v>
      </c>
      <c r="E673" s="38" t="s">
        <v>1436</v>
      </c>
      <c r="F673" s="39" t="s">
        <v>1437</v>
      </c>
      <c r="G673" s="22">
        <v>273.24</v>
      </c>
      <c r="H673" s="22">
        <v>326.63</v>
      </c>
      <c r="I673" s="31" t="s">
        <v>1415</v>
      </c>
      <c r="J673" s="29">
        <v>102.77</v>
      </c>
      <c r="K673" s="28">
        <f t="shared" si="150"/>
        <v>37.611623481188694</v>
      </c>
      <c r="L673" s="37">
        <v>4</v>
      </c>
      <c r="M673" s="29">
        <f t="shared" si="151"/>
        <v>1.1953959888742496</v>
      </c>
      <c r="N673" s="19"/>
    </row>
    <row r="674" spans="1:14" ht="38.1" customHeight="1" x14ac:dyDescent="0.2">
      <c r="A674" s="12">
        <f t="shared" si="152"/>
        <v>16</v>
      </c>
      <c r="B674" s="12" t="s">
        <v>1438</v>
      </c>
      <c r="C674" s="20" t="s">
        <v>12</v>
      </c>
      <c r="D674" s="17" t="s">
        <v>6</v>
      </c>
      <c r="E674" s="38" t="s">
        <v>1436</v>
      </c>
      <c r="F674" s="39" t="s">
        <v>1437</v>
      </c>
      <c r="G674" s="22">
        <v>180.02</v>
      </c>
      <c r="H674" s="22">
        <v>284.43</v>
      </c>
      <c r="I674" s="31" t="s">
        <v>1186</v>
      </c>
      <c r="J674" s="29">
        <v>91.68</v>
      </c>
      <c r="K674" s="28">
        <f t="shared" si="150"/>
        <v>50.927674702810798</v>
      </c>
      <c r="L674" s="37">
        <v>4</v>
      </c>
      <c r="M674" s="29">
        <f t="shared" si="151"/>
        <v>1.5799911120986556</v>
      </c>
      <c r="N674" s="19"/>
    </row>
    <row r="675" spans="1:14" ht="38.1" customHeight="1" x14ac:dyDescent="0.2">
      <c r="A675" s="12">
        <f t="shared" si="152"/>
        <v>17</v>
      </c>
      <c r="B675" s="12" t="s">
        <v>1439</v>
      </c>
      <c r="C675" s="20" t="s">
        <v>12</v>
      </c>
      <c r="D675" s="17" t="s">
        <v>6</v>
      </c>
      <c r="E675" s="38" t="s">
        <v>1436</v>
      </c>
      <c r="F675" s="39" t="s">
        <v>1437</v>
      </c>
      <c r="G675" s="22">
        <v>180.02</v>
      </c>
      <c r="H675" s="22">
        <v>284.43</v>
      </c>
      <c r="I675" s="31" t="s">
        <v>1184</v>
      </c>
      <c r="J675" s="29">
        <v>91.68</v>
      </c>
      <c r="K675" s="28">
        <f t="shared" si="150"/>
        <v>50.927674702810798</v>
      </c>
      <c r="L675" s="37">
        <v>4</v>
      </c>
      <c r="M675" s="29">
        <f t="shared" si="151"/>
        <v>1.5799911120986556</v>
      </c>
      <c r="N675" s="19"/>
    </row>
    <row r="676" spans="1:14" ht="38.1" customHeight="1" x14ac:dyDescent="0.2">
      <c r="A676" s="12">
        <f t="shared" si="152"/>
        <v>18</v>
      </c>
      <c r="B676" s="12" t="s">
        <v>1440</v>
      </c>
      <c r="C676" s="20" t="s">
        <v>12</v>
      </c>
      <c r="D676" s="17" t="s">
        <v>6</v>
      </c>
      <c r="E676" s="38" t="s">
        <v>1436</v>
      </c>
      <c r="F676" s="39" t="s">
        <v>1437</v>
      </c>
      <c r="G676" s="22">
        <v>261.01</v>
      </c>
      <c r="H676" s="22">
        <v>326.63</v>
      </c>
      <c r="I676" s="31" t="s">
        <v>1441</v>
      </c>
      <c r="J676" s="29">
        <v>102.77</v>
      </c>
      <c r="K676" s="28">
        <f t="shared" si="150"/>
        <v>39.373970345963755</v>
      </c>
      <c r="L676" s="37">
        <v>4</v>
      </c>
      <c r="M676" s="29">
        <f t="shared" si="151"/>
        <v>1.2514079920309567</v>
      </c>
      <c r="N676" s="19"/>
    </row>
    <row r="677" spans="1:14" ht="38.1" customHeight="1" x14ac:dyDescent="0.2">
      <c r="A677" s="14" t="s">
        <v>1442</v>
      </c>
      <c r="B677" s="14">
        <f>COUNT((A678:A687))</f>
        <v>10</v>
      </c>
      <c r="C677" s="15"/>
      <c r="D677" s="14"/>
      <c r="E677" s="14"/>
      <c r="F677" s="14"/>
      <c r="G677" s="16">
        <f>SUBTOTAL(9,G678:G687)</f>
        <v>2121.5</v>
      </c>
      <c r="H677" s="16">
        <f>SUBTOTAL(9,H678:H687)</f>
        <v>2483.36</v>
      </c>
      <c r="I677" s="16"/>
      <c r="J677" s="27"/>
      <c r="K677" s="27"/>
      <c r="L677" s="35"/>
      <c r="M677" s="27"/>
      <c r="N677" s="14"/>
    </row>
    <row r="678" spans="1:14" ht="38.1" customHeight="1" x14ac:dyDescent="0.2">
      <c r="A678" s="12">
        <v>1</v>
      </c>
      <c r="B678" s="12" t="s">
        <v>1443</v>
      </c>
      <c r="C678" s="20" t="s">
        <v>12</v>
      </c>
      <c r="D678" s="17" t="s">
        <v>6</v>
      </c>
      <c r="E678" s="38" t="s">
        <v>1444</v>
      </c>
      <c r="F678" s="39" t="s">
        <v>1445</v>
      </c>
      <c r="G678" s="23">
        <v>199.87</v>
      </c>
      <c r="H678" s="23">
        <v>196.14</v>
      </c>
      <c r="I678" s="31" t="s">
        <v>1192</v>
      </c>
      <c r="J678" s="29">
        <v>93.19</v>
      </c>
      <c r="K678" s="28">
        <f t="shared" ref="K678:K687" si="153">J678/G678*100</f>
        <v>46.625306449191974</v>
      </c>
      <c r="L678" s="37">
        <v>3</v>
      </c>
      <c r="M678" s="29">
        <f t="shared" ref="M678:M687" si="154">H678/G678</f>
        <v>0.98133786961524982</v>
      </c>
      <c r="N678" s="19"/>
    </row>
    <row r="679" spans="1:14" ht="38.1" customHeight="1" x14ac:dyDescent="0.2">
      <c r="A679" s="12">
        <f>A678+1</f>
        <v>2</v>
      </c>
      <c r="B679" s="12" t="s">
        <v>1446</v>
      </c>
      <c r="C679" s="20" t="s">
        <v>12</v>
      </c>
      <c r="D679" s="17" t="s">
        <v>6</v>
      </c>
      <c r="E679" s="38" t="s">
        <v>1444</v>
      </c>
      <c r="F679" s="39" t="s">
        <v>1445</v>
      </c>
      <c r="G679" s="22">
        <v>165.74</v>
      </c>
      <c r="H679" s="22">
        <v>196.14</v>
      </c>
      <c r="I679" s="31" t="s">
        <v>1190</v>
      </c>
      <c r="J679" s="29">
        <v>93.19</v>
      </c>
      <c r="K679" s="28">
        <f t="shared" si="153"/>
        <v>56.22662000724025</v>
      </c>
      <c r="L679" s="37">
        <v>3</v>
      </c>
      <c r="M679" s="29">
        <f t="shared" si="154"/>
        <v>1.1834198141667671</v>
      </c>
      <c r="N679" s="19"/>
    </row>
    <row r="680" spans="1:14" ht="38.1" customHeight="1" x14ac:dyDescent="0.2">
      <c r="A680" s="12">
        <f t="shared" ref="A680:A687" si="155">A679+1</f>
        <v>3</v>
      </c>
      <c r="B680" s="12" t="s">
        <v>1447</v>
      </c>
      <c r="C680" s="20" t="s">
        <v>12</v>
      </c>
      <c r="D680" s="17" t="s">
        <v>6</v>
      </c>
      <c r="E680" s="38" t="s">
        <v>1444</v>
      </c>
      <c r="F680" s="39" t="s">
        <v>1445</v>
      </c>
      <c r="G680" s="22">
        <v>165.74</v>
      </c>
      <c r="H680" s="22">
        <v>196.14</v>
      </c>
      <c r="I680" s="31" t="s">
        <v>1192</v>
      </c>
      <c r="J680" s="29">
        <v>93.19</v>
      </c>
      <c r="K680" s="28">
        <f t="shared" si="153"/>
        <v>56.22662000724025</v>
      </c>
      <c r="L680" s="37">
        <v>3</v>
      </c>
      <c r="M680" s="29">
        <f t="shared" si="154"/>
        <v>1.1834198141667671</v>
      </c>
      <c r="N680" s="19"/>
    </row>
    <row r="681" spans="1:14" ht="38.1" customHeight="1" x14ac:dyDescent="0.2">
      <c r="A681" s="12">
        <f t="shared" si="155"/>
        <v>4</v>
      </c>
      <c r="B681" s="12" t="s">
        <v>1448</v>
      </c>
      <c r="C681" s="20" t="s">
        <v>12</v>
      </c>
      <c r="D681" s="17" t="s">
        <v>6</v>
      </c>
      <c r="E681" s="38" t="s">
        <v>1449</v>
      </c>
      <c r="F681" s="39" t="s">
        <v>1450</v>
      </c>
      <c r="G681" s="22">
        <v>165.74</v>
      </c>
      <c r="H681" s="22">
        <v>196.14</v>
      </c>
      <c r="I681" s="31" t="s">
        <v>1190</v>
      </c>
      <c r="J681" s="29">
        <v>93.19</v>
      </c>
      <c r="K681" s="28">
        <f t="shared" si="153"/>
        <v>56.22662000724025</v>
      </c>
      <c r="L681" s="37">
        <v>3</v>
      </c>
      <c r="M681" s="29">
        <f t="shared" si="154"/>
        <v>1.1834198141667671</v>
      </c>
      <c r="N681" s="19"/>
    </row>
    <row r="682" spans="1:14" ht="38.1" customHeight="1" x14ac:dyDescent="0.2">
      <c r="A682" s="12">
        <f t="shared" si="155"/>
        <v>5</v>
      </c>
      <c r="B682" s="12" t="s">
        <v>1451</v>
      </c>
      <c r="C682" s="20" t="s">
        <v>12</v>
      </c>
      <c r="D682" s="17" t="s">
        <v>6</v>
      </c>
      <c r="E682" s="38" t="s">
        <v>1452</v>
      </c>
      <c r="F682" s="39" t="s">
        <v>1453</v>
      </c>
      <c r="G682" s="22">
        <v>165.74</v>
      </c>
      <c r="H682" s="22">
        <v>196.14</v>
      </c>
      <c r="I682" s="31" t="s">
        <v>1192</v>
      </c>
      <c r="J682" s="29">
        <v>93.19</v>
      </c>
      <c r="K682" s="28">
        <f t="shared" si="153"/>
        <v>56.22662000724025</v>
      </c>
      <c r="L682" s="37">
        <v>3</v>
      </c>
      <c r="M682" s="29">
        <f t="shared" si="154"/>
        <v>1.1834198141667671</v>
      </c>
      <c r="N682" s="19"/>
    </row>
    <row r="683" spans="1:14" ht="38.1" customHeight="1" x14ac:dyDescent="0.2">
      <c r="A683" s="12">
        <f t="shared" si="155"/>
        <v>6</v>
      </c>
      <c r="B683" s="12" t="s">
        <v>1454</v>
      </c>
      <c r="C683" s="20" t="s">
        <v>12</v>
      </c>
      <c r="D683" s="17" t="s">
        <v>6</v>
      </c>
      <c r="E683" s="38" t="s">
        <v>1452</v>
      </c>
      <c r="F683" s="39" t="s">
        <v>1453</v>
      </c>
      <c r="G683" s="22">
        <v>203.64</v>
      </c>
      <c r="H683" s="22">
        <v>196.14</v>
      </c>
      <c r="I683" s="31" t="s">
        <v>1190</v>
      </c>
      <c r="J683" s="29">
        <v>93.19</v>
      </c>
      <c r="K683" s="28">
        <f t="shared" si="153"/>
        <v>45.762129247692009</v>
      </c>
      <c r="L683" s="37">
        <v>3</v>
      </c>
      <c r="M683" s="29">
        <f t="shared" si="154"/>
        <v>0.96317030053034769</v>
      </c>
      <c r="N683" s="19"/>
    </row>
    <row r="684" spans="1:14" ht="38.1" customHeight="1" x14ac:dyDescent="0.2">
      <c r="A684" s="12">
        <f t="shared" si="155"/>
        <v>7</v>
      </c>
      <c r="B684" s="12" t="s">
        <v>1455</v>
      </c>
      <c r="C684" s="20" t="s">
        <v>12</v>
      </c>
      <c r="D684" s="17" t="s">
        <v>6</v>
      </c>
      <c r="E684" s="38" t="s">
        <v>1456</v>
      </c>
      <c r="F684" s="39" t="s">
        <v>1457</v>
      </c>
      <c r="G684" s="22">
        <v>281.70999999999998</v>
      </c>
      <c r="H684" s="22">
        <v>326.63</v>
      </c>
      <c r="I684" s="31" t="s">
        <v>1415</v>
      </c>
      <c r="J684" s="29">
        <v>102.77</v>
      </c>
      <c r="K684" s="28">
        <f t="shared" si="153"/>
        <v>36.480778105143592</v>
      </c>
      <c r="L684" s="37">
        <v>4</v>
      </c>
      <c r="M684" s="29">
        <f t="shared" si="154"/>
        <v>1.1594547584395301</v>
      </c>
      <c r="N684" s="19"/>
    </row>
    <row r="685" spans="1:14" ht="38.1" customHeight="1" x14ac:dyDescent="0.2">
      <c r="A685" s="12">
        <f t="shared" si="155"/>
        <v>8</v>
      </c>
      <c r="B685" s="12" t="s">
        <v>1458</v>
      </c>
      <c r="C685" s="20" t="s">
        <v>12</v>
      </c>
      <c r="D685" s="17" t="s">
        <v>6</v>
      </c>
      <c r="E685" s="38" t="s">
        <v>1456</v>
      </c>
      <c r="F685" s="39" t="s">
        <v>1457</v>
      </c>
      <c r="G685" s="22">
        <v>248.43</v>
      </c>
      <c r="H685" s="22">
        <v>326.63</v>
      </c>
      <c r="I685" s="31" t="s">
        <v>1415</v>
      </c>
      <c r="J685" s="29">
        <v>102.77</v>
      </c>
      <c r="K685" s="28">
        <f t="shared" si="153"/>
        <v>41.367789719438072</v>
      </c>
      <c r="L685" s="37">
        <v>4</v>
      </c>
      <c r="M685" s="29">
        <f t="shared" si="154"/>
        <v>1.3147767982932816</v>
      </c>
      <c r="N685" s="19"/>
    </row>
    <row r="686" spans="1:14" ht="38.1" customHeight="1" x14ac:dyDescent="0.2">
      <c r="A686" s="12">
        <f>A685+1</f>
        <v>9</v>
      </c>
      <c r="B686" s="12" t="s">
        <v>1459</v>
      </c>
      <c r="C686" s="20" t="s">
        <v>12</v>
      </c>
      <c r="D686" s="17" t="s">
        <v>6</v>
      </c>
      <c r="E686" s="38" t="s">
        <v>1460</v>
      </c>
      <c r="F686" s="39" t="s">
        <v>1461</v>
      </c>
      <c r="G686" s="22">
        <v>248.42</v>
      </c>
      <c r="H686" s="22">
        <v>326.63</v>
      </c>
      <c r="I686" s="31" t="s">
        <v>1441</v>
      </c>
      <c r="J686" s="29">
        <v>102.77</v>
      </c>
      <c r="K686" s="28">
        <f t="shared" si="153"/>
        <v>41.369454955317607</v>
      </c>
      <c r="L686" s="37">
        <v>4</v>
      </c>
      <c r="M686" s="29">
        <f t="shared" si="154"/>
        <v>1.3148297238547622</v>
      </c>
      <c r="N686" s="19"/>
    </row>
    <row r="687" spans="1:14" ht="38.1" customHeight="1" x14ac:dyDescent="0.2">
      <c r="A687" s="12">
        <f t="shared" si="155"/>
        <v>10</v>
      </c>
      <c r="B687" s="12" t="s">
        <v>1462</v>
      </c>
      <c r="C687" s="20" t="s">
        <v>12</v>
      </c>
      <c r="D687" s="17" t="s">
        <v>6</v>
      </c>
      <c r="E687" s="38" t="s">
        <v>1460</v>
      </c>
      <c r="F687" s="39" t="s">
        <v>1461</v>
      </c>
      <c r="G687" s="22">
        <v>276.47000000000003</v>
      </c>
      <c r="H687" s="22">
        <v>326.63</v>
      </c>
      <c r="I687" s="31" t="s">
        <v>1441</v>
      </c>
      <c r="J687" s="29">
        <v>102.77</v>
      </c>
      <c r="K687" s="28">
        <f t="shared" si="153"/>
        <v>37.172206749376059</v>
      </c>
      <c r="L687" s="37">
        <v>4</v>
      </c>
      <c r="M687" s="29">
        <f t="shared" si="154"/>
        <v>1.1814301732556876</v>
      </c>
      <c r="N687" s="19"/>
    </row>
    <row r="688" spans="1:14" ht="38.1" customHeight="1" x14ac:dyDescent="0.2">
      <c r="A688" s="14" t="s">
        <v>1463</v>
      </c>
      <c r="B688" s="14">
        <f>COUNT((A689:A700))</f>
        <v>12</v>
      </c>
      <c r="C688" s="15"/>
      <c r="D688" s="14"/>
      <c r="E688" s="14"/>
      <c r="F688" s="14"/>
      <c r="G688" s="16">
        <f>SUBTOTAL(9,G689:G700)</f>
        <v>2754.7200000000003</v>
      </c>
      <c r="H688" s="16">
        <f>SUBTOTAL(9,H689:H700)</f>
        <v>2604.8799999999997</v>
      </c>
      <c r="I688" s="16"/>
      <c r="J688" s="27"/>
      <c r="K688" s="27"/>
      <c r="L688" s="35"/>
      <c r="M688" s="27"/>
      <c r="N688" s="14"/>
    </row>
    <row r="689" spans="1:14" ht="38.1" customHeight="1" x14ac:dyDescent="0.2">
      <c r="A689" s="12">
        <v>1</v>
      </c>
      <c r="B689" s="12" t="s">
        <v>1464</v>
      </c>
      <c r="C689" s="20" t="s">
        <v>12</v>
      </c>
      <c r="D689" s="17" t="s">
        <v>6</v>
      </c>
      <c r="E689" s="38" t="s">
        <v>1465</v>
      </c>
      <c r="F689" s="39" t="s">
        <v>1466</v>
      </c>
      <c r="G689" s="23">
        <v>306.99</v>
      </c>
      <c r="H689" s="23">
        <v>258.94</v>
      </c>
      <c r="I689" s="31" t="s">
        <v>1254</v>
      </c>
      <c r="J689" s="29">
        <v>110.91</v>
      </c>
      <c r="K689" s="28">
        <f t="shared" ref="K689:K700" si="156">J689/G689*100</f>
        <v>36.128212645363043</v>
      </c>
      <c r="L689" s="37">
        <v>3</v>
      </c>
      <c r="M689" s="29">
        <f t="shared" ref="M689:M700" si="157">H689/G689</f>
        <v>0.84348024365614516</v>
      </c>
      <c r="N689" s="19"/>
    </row>
    <row r="690" spans="1:14" ht="38.1" customHeight="1" x14ac:dyDescent="0.2">
      <c r="A690" s="12">
        <f>A689+1</f>
        <v>2</v>
      </c>
      <c r="B690" s="12" t="s">
        <v>1467</v>
      </c>
      <c r="C690" s="20" t="s">
        <v>12</v>
      </c>
      <c r="D690" s="17" t="s">
        <v>6</v>
      </c>
      <c r="E690" s="38" t="s">
        <v>1465</v>
      </c>
      <c r="F690" s="39" t="s">
        <v>1466</v>
      </c>
      <c r="G690" s="22">
        <v>189</v>
      </c>
      <c r="H690" s="22">
        <v>196.14</v>
      </c>
      <c r="I690" s="31" t="s">
        <v>1190</v>
      </c>
      <c r="J690" s="29">
        <v>93.19</v>
      </c>
      <c r="K690" s="28">
        <f t="shared" si="156"/>
        <v>49.306878306878303</v>
      </c>
      <c r="L690" s="37">
        <v>3</v>
      </c>
      <c r="M690" s="29">
        <f t="shared" si="157"/>
        <v>1.0377777777777777</v>
      </c>
      <c r="N690" s="19"/>
    </row>
    <row r="691" spans="1:14" ht="38.1" customHeight="1" x14ac:dyDescent="0.2">
      <c r="A691" s="12">
        <f t="shared" ref="A691:A700" si="158">A690+1</f>
        <v>3</v>
      </c>
      <c r="B691" s="12" t="s">
        <v>1468</v>
      </c>
      <c r="C691" s="20" t="s">
        <v>12</v>
      </c>
      <c r="D691" s="17" t="s">
        <v>6</v>
      </c>
      <c r="E691" s="38" t="s">
        <v>1465</v>
      </c>
      <c r="F691" s="39" t="s">
        <v>1466</v>
      </c>
      <c r="G691" s="22">
        <v>189</v>
      </c>
      <c r="H691" s="22">
        <v>196.14</v>
      </c>
      <c r="I691" s="31" t="s">
        <v>1192</v>
      </c>
      <c r="J691" s="29">
        <v>93.19</v>
      </c>
      <c r="K691" s="28">
        <f t="shared" si="156"/>
        <v>49.306878306878303</v>
      </c>
      <c r="L691" s="37">
        <v>3</v>
      </c>
      <c r="M691" s="29">
        <f t="shared" si="157"/>
        <v>1.0377777777777777</v>
      </c>
      <c r="N691" s="19"/>
    </row>
    <row r="692" spans="1:14" ht="38.1" customHeight="1" x14ac:dyDescent="0.2">
      <c r="A692" s="12">
        <f t="shared" si="158"/>
        <v>4</v>
      </c>
      <c r="B692" s="12" t="s">
        <v>1469</v>
      </c>
      <c r="C692" s="20" t="s">
        <v>12</v>
      </c>
      <c r="D692" s="17" t="s">
        <v>6</v>
      </c>
      <c r="E692" s="38" t="s">
        <v>1465</v>
      </c>
      <c r="F692" s="39" t="s">
        <v>1466</v>
      </c>
      <c r="G692" s="22">
        <v>189</v>
      </c>
      <c r="H692" s="22">
        <v>196.14</v>
      </c>
      <c r="I692" s="31" t="s">
        <v>1190</v>
      </c>
      <c r="J692" s="29">
        <v>93.19</v>
      </c>
      <c r="K692" s="28">
        <f t="shared" si="156"/>
        <v>49.306878306878303</v>
      </c>
      <c r="L692" s="37">
        <v>3</v>
      </c>
      <c r="M692" s="29">
        <f t="shared" si="157"/>
        <v>1.0377777777777777</v>
      </c>
      <c r="N692" s="19"/>
    </row>
    <row r="693" spans="1:14" ht="38.1" customHeight="1" x14ac:dyDescent="0.2">
      <c r="A693" s="12">
        <f t="shared" si="158"/>
        <v>5</v>
      </c>
      <c r="B693" s="12" t="s">
        <v>1470</v>
      </c>
      <c r="C693" s="20" t="s">
        <v>12</v>
      </c>
      <c r="D693" s="17" t="s">
        <v>6</v>
      </c>
      <c r="E693" s="38" t="s">
        <v>1465</v>
      </c>
      <c r="F693" s="39" t="s">
        <v>1466</v>
      </c>
      <c r="G693" s="22">
        <v>189</v>
      </c>
      <c r="H693" s="22">
        <v>196.14</v>
      </c>
      <c r="I693" s="31" t="s">
        <v>1192</v>
      </c>
      <c r="J693" s="29">
        <v>93.19</v>
      </c>
      <c r="K693" s="28">
        <f t="shared" si="156"/>
        <v>49.306878306878303</v>
      </c>
      <c r="L693" s="37">
        <v>3</v>
      </c>
      <c r="M693" s="29">
        <f t="shared" si="157"/>
        <v>1.0377777777777777</v>
      </c>
      <c r="N693" s="19"/>
    </row>
    <row r="694" spans="1:14" ht="38.1" customHeight="1" x14ac:dyDescent="0.2">
      <c r="A694" s="12">
        <f t="shared" si="158"/>
        <v>6</v>
      </c>
      <c r="B694" s="12" t="s">
        <v>1471</v>
      </c>
      <c r="C694" s="20" t="s">
        <v>12</v>
      </c>
      <c r="D694" s="17" t="s">
        <v>6</v>
      </c>
      <c r="E694" s="38" t="s">
        <v>1465</v>
      </c>
      <c r="F694" s="39" t="s">
        <v>1466</v>
      </c>
      <c r="G694" s="22">
        <v>189</v>
      </c>
      <c r="H694" s="22">
        <v>196.14</v>
      </c>
      <c r="I694" s="31" t="s">
        <v>1190</v>
      </c>
      <c r="J694" s="29">
        <v>93.19</v>
      </c>
      <c r="K694" s="28">
        <f t="shared" si="156"/>
        <v>49.306878306878303</v>
      </c>
      <c r="L694" s="37">
        <v>3</v>
      </c>
      <c r="M694" s="29">
        <f t="shared" si="157"/>
        <v>1.0377777777777777</v>
      </c>
      <c r="N694" s="19"/>
    </row>
    <row r="695" spans="1:14" ht="38.1" customHeight="1" x14ac:dyDescent="0.2">
      <c r="A695" s="12">
        <f t="shared" si="158"/>
        <v>7</v>
      </c>
      <c r="B695" s="12" t="s">
        <v>1472</v>
      </c>
      <c r="C695" s="20" t="s">
        <v>12</v>
      </c>
      <c r="D695" s="17" t="s">
        <v>6</v>
      </c>
      <c r="E695" s="38" t="s">
        <v>1465</v>
      </c>
      <c r="F695" s="39" t="s">
        <v>1466</v>
      </c>
      <c r="G695" s="22">
        <v>189</v>
      </c>
      <c r="H695" s="22">
        <v>196.14</v>
      </c>
      <c r="I695" s="31" t="s">
        <v>1192</v>
      </c>
      <c r="J695" s="29">
        <v>93.19</v>
      </c>
      <c r="K695" s="28">
        <f t="shared" si="156"/>
        <v>49.306878306878303</v>
      </c>
      <c r="L695" s="37">
        <v>3</v>
      </c>
      <c r="M695" s="29">
        <f t="shared" si="157"/>
        <v>1.0377777777777777</v>
      </c>
      <c r="N695" s="19"/>
    </row>
    <row r="696" spans="1:14" ht="38.1" customHeight="1" x14ac:dyDescent="0.2">
      <c r="A696" s="12">
        <f t="shared" si="158"/>
        <v>8</v>
      </c>
      <c r="B696" s="12" t="s">
        <v>1473</v>
      </c>
      <c r="C696" s="20" t="s">
        <v>12</v>
      </c>
      <c r="D696" s="17" t="s">
        <v>6</v>
      </c>
      <c r="E696" s="38" t="s">
        <v>1465</v>
      </c>
      <c r="F696" s="39" t="s">
        <v>1466</v>
      </c>
      <c r="G696" s="22">
        <v>293.2</v>
      </c>
      <c r="H696" s="22">
        <v>258.94</v>
      </c>
      <c r="I696" s="31" t="s">
        <v>1225</v>
      </c>
      <c r="J696" s="29">
        <v>110.91</v>
      </c>
      <c r="K696" s="28">
        <f t="shared" si="156"/>
        <v>37.827421555252386</v>
      </c>
      <c r="L696" s="37">
        <v>3</v>
      </c>
      <c r="M696" s="29">
        <f t="shared" si="157"/>
        <v>0.88315143246930428</v>
      </c>
      <c r="N696" s="19"/>
    </row>
    <row r="697" spans="1:14" ht="38.1" customHeight="1" x14ac:dyDescent="0.2">
      <c r="A697" s="12">
        <f>A696+1</f>
        <v>9</v>
      </c>
      <c r="B697" s="12" t="s">
        <v>1474</v>
      </c>
      <c r="C697" s="20" t="s">
        <v>12</v>
      </c>
      <c r="D697" s="17" t="s">
        <v>6</v>
      </c>
      <c r="E697" s="38" t="s">
        <v>1465</v>
      </c>
      <c r="F697" s="39" t="s">
        <v>1466</v>
      </c>
      <c r="G697" s="22">
        <v>335.54</v>
      </c>
      <c r="H697" s="22">
        <v>258.94</v>
      </c>
      <c r="I697" s="31" t="s">
        <v>1254</v>
      </c>
      <c r="J697" s="29">
        <v>110.91</v>
      </c>
      <c r="K697" s="28">
        <f t="shared" si="156"/>
        <v>33.054181319663826</v>
      </c>
      <c r="L697" s="37">
        <v>3</v>
      </c>
      <c r="M697" s="29">
        <f t="shared" si="157"/>
        <v>0.77171127138344153</v>
      </c>
      <c r="N697" s="19"/>
    </row>
    <row r="698" spans="1:14" ht="38.1" customHeight="1" x14ac:dyDescent="0.2">
      <c r="A698" s="12">
        <f>A697+1</f>
        <v>10</v>
      </c>
      <c r="B698" s="12" t="s">
        <v>1475</v>
      </c>
      <c r="C698" s="20" t="s">
        <v>12</v>
      </c>
      <c r="D698" s="17" t="s">
        <v>6</v>
      </c>
      <c r="E698" s="38" t="s">
        <v>1465</v>
      </c>
      <c r="F698" s="39" t="s">
        <v>1466</v>
      </c>
      <c r="G698" s="22">
        <v>189</v>
      </c>
      <c r="H698" s="22">
        <v>196.14</v>
      </c>
      <c r="I698" s="31" t="s">
        <v>1190</v>
      </c>
      <c r="J698" s="29">
        <v>93.19</v>
      </c>
      <c r="K698" s="28">
        <f t="shared" si="156"/>
        <v>49.306878306878303</v>
      </c>
      <c r="L698" s="37">
        <v>3</v>
      </c>
      <c r="M698" s="29">
        <f t="shared" si="157"/>
        <v>1.0377777777777777</v>
      </c>
      <c r="N698" s="19"/>
    </row>
    <row r="699" spans="1:14" ht="38.1" customHeight="1" x14ac:dyDescent="0.2">
      <c r="A699" s="12">
        <f t="shared" si="158"/>
        <v>11</v>
      </c>
      <c r="B699" s="12" t="s">
        <v>1476</v>
      </c>
      <c r="C699" s="20" t="s">
        <v>12</v>
      </c>
      <c r="D699" s="17" t="s">
        <v>6</v>
      </c>
      <c r="E699" s="38" t="s">
        <v>1465</v>
      </c>
      <c r="F699" s="39" t="s">
        <v>1466</v>
      </c>
      <c r="G699" s="22">
        <v>189</v>
      </c>
      <c r="H699" s="22">
        <v>196.14</v>
      </c>
      <c r="I699" s="31" t="s">
        <v>1192</v>
      </c>
      <c r="J699" s="29">
        <v>93.19</v>
      </c>
      <c r="K699" s="28">
        <f t="shared" si="156"/>
        <v>49.306878306878303</v>
      </c>
      <c r="L699" s="37">
        <v>3</v>
      </c>
      <c r="M699" s="29">
        <f t="shared" si="157"/>
        <v>1.0377777777777777</v>
      </c>
      <c r="N699" s="19"/>
    </row>
    <row r="700" spans="1:14" ht="38.1" customHeight="1" x14ac:dyDescent="0.2">
      <c r="A700" s="12">
        <f t="shared" si="158"/>
        <v>12</v>
      </c>
      <c r="B700" s="12" t="s">
        <v>1477</v>
      </c>
      <c r="C700" s="20" t="s">
        <v>12</v>
      </c>
      <c r="D700" s="17" t="s">
        <v>6</v>
      </c>
      <c r="E700" s="38" t="s">
        <v>1465</v>
      </c>
      <c r="F700" s="39" t="s">
        <v>1466</v>
      </c>
      <c r="G700" s="22">
        <v>306.99</v>
      </c>
      <c r="H700" s="22">
        <v>258.94</v>
      </c>
      <c r="I700" s="31" t="s">
        <v>1225</v>
      </c>
      <c r="J700" s="29">
        <v>110.91</v>
      </c>
      <c r="K700" s="28">
        <f t="shared" si="156"/>
        <v>36.128212645363043</v>
      </c>
      <c r="L700" s="37">
        <v>3</v>
      </c>
      <c r="M700" s="29">
        <f t="shared" si="157"/>
        <v>0.84348024365614516</v>
      </c>
      <c r="N700" s="19"/>
    </row>
    <row r="701" spans="1:14" ht="38.1" customHeight="1" x14ac:dyDescent="0.2">
      <c r="A701" s="14" t="s">
        <v>1478</v>
      </c>
      <c r="B701" s="14">
        <f>COUNT((A702:A709))</f>
        <v>8</v>
      </c>
      <c r="C701" s="15"/>
      <c r="D701" s="14"/>
      <c r="E701" s="14"/>
      <c r="F701" s="14"/>
      <c r="G701" s="16">
        <f>SUBTOTAL(9,G702:G709)</f>
        <v>1848.8999999999999</v>
      </c>
      <c r="H701" s="16">
        <f>SUBTOTAL(9,H702:H709)</f>
        <v>1672.9599999999998</v>
      </c>
      <c r="I701" s="16"/>
      <c r="J701" s="27"/>
      <c r="K701" s="27"/>
      <c r="L701" s="35"/>
      <c r="M701" s="27"/>
      <c r="N701" s="14"/>
    </row>
    <row r="702" spans="1:14" ht="38.1" customHeight="1" x14ac:dyDescent="0.2">
      <c r="A702" s="12">
        <v>1</v>
      </c>
      <c r="B702" s="12" t="s">
        <v>1479</v>
      </c>
      <c r="C702" s="20" t="s">
        <v>12</v>
      </c>
      <c r="D702" s="17" t="s">
        <v>6</v>
      </c>
      <c r="E702" s="38" t="s">
        <v>1480</v>
      </c>
      <c r="F702" s="39" t="s">
        <v>1481</v>
      </c>
      <c r="G702" s="22">
        <v>189</v>
      </c>
      <c r="H702" s="22">
        <v>196.14</v>
      </c>
      <c r="I702" s="31" t="s">
        <v>1190</v>
      </c>
      <c r="J702" s="29">
        <v>93.19</v>
      </c>
      <c r="K702" s="28">
        <f t="shared" ref="K702:K709" si="159">J702/G702*100</f>
        <v>49.306878306878303</v>
      </c>
      <c r="L702" s="37">
        <v>3</v>
      </c>
      <c r="M702" s="29">
        <f t="shared" ref="M702:M709" si="160">H702/G702</f>
        <v>1.0377777777777777</v>
      </c>
      <c r="N702" s="19"/>
    </row>
    <row r="703" spans="1:14" ht="38.1" customHeight="1" x14ac:dyDescent="0.2">
      <c r="A703" s="12">
        <f t="shared" ref="A703:A709" si="161">A702+1</f>
        <v>2</v>
      </c>
      <c r="B703" s="12" t="s">
        <v>1482</v>
      </c>
      <c r="C703" s="20" t="s">
        <v>12</v>
      </c>
      <c r="D703" s="17" t="s">
        <v>6</v>
      </c>
      <c r="E703" s="38" t="s">
        <v>1480</v>
      </c>
      <c r="F703" s="39" t="s">
        <v>1481</v>
      </c>
      <c r="G703" s="22">
        <v>189</v>
      </c>
      <c r="H703" s="22">
        <v>196.14</v>
      </c>
      <c r="I703" s="31" t="s">
        <v>1192</v>
      </c>
      <c r="J703" s="29">
        <v>93.19</v>
      </c>
      <c r="K703" s="28">
        <f t="shared" si="159"/>
        <v>49.306878306878303</v>
      </c>
      <c r="L703" s="37">
        <v>3</v>
      </c>
      <c r="M703" s="29">
        <f t="shared" si="160"/>
        <v>1.0377777777777777</v>
      </c>
      <c r="N703" s="19"/>
    </row>
    <row r="704" spans="1:14" ht="38.1" customHeight="1" x14ac:dyDescent="0.2">
      <c r="A704" s="12">
        <f t="shared" si="161"/>
        <v>3</v>
      </c>
      <c r="B704" s="12" t="s">
        <v>1483</v>
      </c>
      <c r="C704" s="20" t="s">
        <v>12</v>
      </c>
      <c r="D704" s="17" t="s">
        <v>6</v>
      </c>
      <c r="E704" s="38" t="s">
        <v>1484</v>
      </c>
      <c r="F704" s="39" t="s">
        <v>1485</v>
      </c>
      <c r="G704" s="22">
        <v>271.77</v>
      </c>
      <c r="H704" s="22">
        <v>209.82</v>
      </c>
      <c r="I704" s="31" t="s">
        <v>1404</v>
      </c>
      <c r="J704" s="29">
        <v>98.27</v>
      </c>
      <c r="K704" s="28">
        <f t="shared" si="159"/>
        <v>36.15925230893771</v>
      </c>
      <c r="L704" s="37">
        <v>3</v>
      </c>
      <c r="M704" s="29">
        <f t="shared" si="160"/>
        <v>0.77204989513191302</v>
      </c>
      <c r="N704" s="19"/>
    </row>
    <row r="705" spans="1:14" ht="38.1" customHeight="1" x14ac:dyDescent="0.2">
      <c r="A705" s="12">
        <f t="shared" si="161"/>
        <v>4</v>
      </c>
      <c r="B705" s="12" t="s">
        <v>1486</v>
      </c>
      <c r="C705" s="20" t="s">
        <v>12</v>
      </c>
      <c r="D705" s="17" t="s">
        <v>6</v>
      </c>
      <c r="E705" s="38" t="s">
        <v>1480</v>
      </c>
      <c r="F705" s="39" t="s">
        <v>1481</v>
      </c>
      <c r="G705" s="22">
        <v>306.12</v>
      </c>
      <c r="H705" s="22">
        <v>258.94</v>
      </c>
      <c r="I705" s="31" t="s">
        <v>1254</v>
      </c>
      <c r="J705" s="29">
        <v>110.91</v>
      </c>
      <c r="K705" s="28">
        <f t="shared" si="159"/>
        <v>36.230889847118775</v>
      </c>
      <c r="L705" s="37">
        <v>3</v>
      </c>
      <c r="M705" s="29">
        <f t="shared" si="160"/>
        <v>0.8458774336861361</v>
      </c>
      <c r="N705" s="19"/>
    </row>
    <row r="706" spans="1:14" ht="38.1" customHeight="1" x14ac:dyDescent="0.2">
      <c r="A706" s="12">
        <f t="shared" si="161"/>
        <v>5</v>
      </c>
      <c r="B706" s="12" t="s">
        <v>1487</v>
      </c>
      <c r="C706" s="20" t="s">
        <v>12</v>
      </c>
      <c r="D706" s="17" t="s">
        <v>6</v>
      </c>
      <c r="E706" s="38" t="s">
        <v>1480</v>
      </c>
      <c r="F706" s="39" t="s">
        <v>1481</v>
      </c>
      <c r="G706" s="22">
        <v>252</v>
      </c>
      <c r="H706" s="22">
        <v>209.82</v>
      </c>
      <c r="I706" s="31" t="s">
        <v>1233</v>
      </c>
      <c r="J706" s="29">
        <v>98.27</v>
      </c>
      <c r="K706" s="28">
        <f t="shared" si="159"/>
        <v>38.996031746031747</v>
      </c>
      <c r="L706" s="37">
        <v>3</v>
      </c>
      <c r="M706" s="29">
        <f t="shared" si="160"/>
        <v>0.83261904761904759</v>
      </c>
      <c r="N706" s="19"/>
    </row>
    <row r="707" spans="1:14" ht="38.1" customHeight="1" x14ac:dyDescent="0.2">
      <c r="A707" s="12">
        <f>A706+1</f>
        <v>6</v>
      </c>
      <c r="B707" s="12" t="s">
        <v>1488</v>
      </c>
      <c r="C707" s="20" t="s">
        <v>12</v>
      </c>
      <c r="D707" s="17" t="s">
        <v>6</v>
      </c>
      <c r="E707" s="38" t="s">
        <v>1480</v>
      </c>
      <c r="F707" s="39" t="s">
        <v>1481</v>
      </c>
      <c r="G707" s="22">
        <v>189</v>
      </c>
      <c r="H707" s="22">
        <v>196.14</v>
      </c>
      <c r="I707" s="31" t="s">
        <v>1190</v>
      </c>
      <c r="J707" s="29">
        <v>93.19</v>
      </c>
      <c r="K707" s="28">
        <f t="shared" si="159"/>
        <v>49.306878306878303</v>
      </c>
      <c r="L707" s="37">
        <v>3</v>
      </c>
      <c r="M707" s="29">
        <f t="shared" si="160"/>
        <v>1.0377777777777777</v>
      </c>
      <c r="N707" s="19"/>
    </row>
    <row r="708" spans="1:14" ht="38.1" customHeight="1" x14ac:dyDescent="0.2">
      <c r="A708" s="12">
        <f t="shared" si="161"/>
        <v>7</v>
      </c>
      <c r="B708" s="12" t="s">
        <v>1489</v>
      </c>
      <c r="C708" s="20" t="s">
        <v>12</v>
      </c>
      <c r="D708" s="17" t="s">
        <v>6</v>
      </c>
      <c r="E708" s="38" t="s">
        <v>1480</v>
      </c>
      <c r="F708" s="39" t="s">
        <v>1481</v>
      </c>
      <c r="G708" s="22">
        <v>189</v>
      </c>
      <c r="H708" s="22">
        <v>196.14</v>
      </c>
      <c r="I708" s="31" t="s">
        <v>1192</v>
      </c>
      <c r="J708" s="29">
        <v>93.19</v>
      </c>
      <c r="K708" s="28">
        <f t="shared" si="159"/>
        <v>49.306878306878303</v>
      </c>
      <c r="L708" s="37">
        <v>3</v>
      </c>
      <c r="M708" s="29">
        <f t="shared" si="160"/>
        <v>1.0377777777777777</v>
      </c>
      <c r="N708" s="19"/>
    </row>
    <row r="709" spans="1:14" ht="38.1" customHeight="1" x14ac:dyDescent="0.2">
      <c r="A709" s="12">
        <f t="shared" si="161"/>
        <v>8</v>
      </c>
      <c r="B709" s="12" t="s">
        <v>1490</v>
      </c>
      <c r="C709" s="20" t="s">
        <v>12</v>
      </c>
      <c r="D709" s="17" t="s">
        <v>6</v>
      </c>
      <c r="E709" s="38" t="s">
        <v>1491</v>
      </c>
      <c r="F709" s="39" t="s">
        <v>1492</v>
      </c>
      <c r="G709" s="22">
        <v>263.01</v>
      </c>
      <c r="H709" s="22">
        <v>209.82</v>
      </c>
      <c r="I709" s="31" t="s">
        <v>1404</v>
      </c>
      <c r="J709" s="29">
        <v>98.27</v>
      </c>
      <c r="K709" s="28">
        <f t="shared" si="159"/>
        <v>37.363598342268354</v>
      </c>
      <c r="L709" s="37">
        <v>3</v>
      </c>
      <c r="M709" s="29">
        <f t="shared" si="160"/>
        <v>0.79776434356108128</v>
      </c>
      <c r="N709" s="19"/>
    </row>
    <row r="710" spans="1:14" ht="38.1" customHeight="1" x14ac:dyDescent="0.2">
      <c r="A710" s="14" t="s">
        <v>1493</v>
      </c>
      <c r="B710" s="14">
        <f>COUNT((A711:A722))</f>
        <v>12</v>
      </c>
      <c r="C710" s="15"/>
      <c r="D710" s="14"/>
      <c r="E710" s="14"/>
      <c r="F710" s="14"/>
      <c r="G710" s="16">
        <f>SUBTOTAL(9,G711:G722)</f>
        <v>2608.4700000000003</v>
      </c>
      <c r="H710" s="16">
        <f>SUBTOTAL(9,H711:H722)</f>
        <v>2623.7400000000002</v>
      </c>
      <c r="I710" s="16"/>
      <c r="J710" s="27"/>
      <c r="K710" s="27"/>
      <c r="L710" s="35"/>
      <c r="M710" s="27"/>
      <c r="N710" s="14"/>
    </row>
    <row r="711" spans="1:14" ht="38.1" customHeight="1" x14ac:dyDescent="0.2">
      <c r="A711" s="12">
        <v>1</v>
      </c>
      <c r="B711" s="12" t="s">
        <v>1494</v>
      </c>
      <c r="C711" s="20" t="s">
        <v>12</v>
      </c>
      <c r="D711" s="17" t="s">
        <v>6</v>
      </c>
      <c r="E711" s="38" t="s">
        <v>1495</v>
      </c>
      <c r="F711" s="39" t="s">
        <v>1496</v>
      </c>
      <c r="G711" s="23">
        <v>250</v>
      </c>
      <c r="H711" s="23">
        <v>229.9</v>
      </c>
      <c r="I711" s="31" t="s">
        <v>1320</v>
      </c>
      <c r="J711" s="29">
        <v>102.22</v>
      </c>
      <c r="K711" s="28">
        <f t="shared" ref="K711:K722" si="162">J711/G711*100</f>
        <v>40.888000000000005</v>
      </c>
      <c r="L711" s="37">
        <v>3</v>
      </c>
      <c r="M711" s="29">
        <f t="shared" ref="M711:M722" si="163">H711/G711</f>
        <v>0.91959999999999997</v>
      </c>
      <c r="N711" s="19"/>
    </row>
    <row r="712" spans="1:14" ht="38.1" customHeight="1" x14ac:dyDescent="0.2">
      <c r="A712" s="12">
        <f>A711+1</f>
        <v>2</v>
      </c>
      <c r="B712" s="12" t="s">
        <v>1497</v>
      </c>
      <c r="C712" s="20" t="s">
        <v>12</v>
      </c>
      <c r="D712" s="17" t="s">
        <v>6</v>
      </c>
      <c r="E712" s="38" t="s">
        <v>1495</v>
      </c>
      <c r="F712" s="39" t="s">
        <v>1496</v>
      </c>
      <c r="G712" s="22">
        <v>180</v>
      </c>
      <c r="H712" s="22">
        <v>207.96</v>
      </c>
      <c r="I712" s="31" t="s">
        <v>1299</v>
      </c>
      <c r="J712" s="29">
        <v>97.93</v>
      </c>
      <c r="K712" s="28">
        <f t="shared" si="162"/>
        <v>54.405555555555566</v>
      </c>
      <c r="L712" s="37">
        <v>3</v>
      </c>
      <c r="M712" s="29">
        <f t="shared" si="163"/>
        <v>1.1553333333333333</v>
      </c>
      <c r="N712" s="19"/>
    </row>
    <row r="713" spans="1:14" ht="38.1" customHeight="1" x14ac:dyDescent="0.2">
      <c r="A713" s="12">
        <f t="shared" ref="A713:A722" si="164">A712+1</f>
        <v>3</v>
      </c>
      <c r="B713" s="12" t="s">
        <v>1498</v>
      </c>
      <c r="C713" s="20" t="s">
        <v>12</v>
      </c>
      <c r="D713" s="17" t="s">
        <v>6</v>
      </c>
      <c r="E713" s="38" t="s">
        <v>1495</v>
      </c>
      <c r="F713" s="39" t="s">
        <v>1496</v>
      </c>
      <c r="G713" s="22">
        <v>180</v>
      </c>
      <c r="H713" s="22">
        <v>207.96</v>
      </c>
      <c r="I713" s="31" t="s">
        <v>1301</v>
      </c>
      <c r="J713" s="29">
        <v>97.93</v>
      </c>
      <c r="K713" s="28">
        <f t="shared" si="162"/>
        <v>54.405555555555566</v>
      </c>
      <c r="L713" s="37">
        <v>3</v>
      </c>
      <c r="M713" s="29">
        <f t="shared" si="163"/>
        <v>1.1553333333333333</v>
      </c>
      <c r="N713" s="19"/>
    </row>
    <row r="714" spans="1:14" ht="38.1" customHeight="1" x14ac:dyDescent="0.2">
      <c r="A714" s="12">
        <f t="shared" si="164"/>
        <v>4</v>
      </c>
      <c r="B714" s="12" t="s">
        <v>1499</v>
      </c>
      <c r="C714" s="20" t="s">
        <v>12</v>
      </c>
      <c r="D714" s="17" t="s">
        <v>6</v>
      </c>
      <c r="E714" s="38" t="s">
        <v>1495</v>
      </c>
      <c r="F714" s="39" t="s">
        <v>1496</v>
      </c>
      <c r="G714" s="22">
        <v>242</v>
      </c>
      <c r="H714" s="22">
        <v>209.82</v>
      </c>
      <c r="I714" s="31" t="s">
        <v>1230</v>
      </c>
      <c r="J714" s="29">
        <v>98.27</v>
      </c>
      <c r="K714" s="28">
        <f t="shared" si="162"/>
        <v>40.607438016528924</v>
      </c>
      <c r="L714" s="37">
        <v>3</v>
      </c>
      <c r="M714" s="29">
        <f t="shared" si="163"/>
        <v>0.86702479338842975</v>
      </c>
      <c r="N714" s="19"/>
    </row>
    <row r="715" spans="1:14" ht="38.1" customHeight="1" x14ac:dyDescent="0.2">
      <c r="A715" s="12">
        <f t="shared" si="164"/>
        <v>5</v>
      </c>
      <c r="B715" s="12" t="s">
        <v>1500</v>
      </c>
      <c r="C715" s="20" t="s">
        <v>12</v>
      </c>
      <c r="D715" s="17" t="s">
        <v>6</v>
      </c>
      <c r="E715" s="38" t="s">
        <v>1501</v>
      </c>
      <c r="F715" s="39" t="s">
        <v>1502</v>
      </c>
      <c r="G715" s="22">
        <v>180</v>
      </c>
      <c r="H715" s="22">
        <v>207.96</v>
      </c>
      <c r="I715" s="31" t="s">
        <v>1299</v>
      </c>
      <c r="J715" s="29">
        <v>97.93</v>
      </c>
      <c r="K715" s="28">
        <f t="shared" si="162"/>
        <v>54.405555555555566</v>
      </c>
      <c r="L715" s="37">
        <v>3</v>
      </c>
      <c r="M715" s="29">
        <f t="shared" si="163"/>
        <v>1.1553333333333333</v>
      </c>
      <c r="N715" s="19"/>
    </row>
    <row r="716" spans="1:14" ht="38.1" customHeight="1" x14ac:dyDescent="0.2">
      <c r="A716" s="12">
        <f>A715+1</f>
        <v>6</v>
      </c>
      <c r="B716" s="12" t="s">
        <v>1503</v>
      </c>
      <c r="C716" s="20" t="s">
        <v>12</v>
      </c>
      <c r="D716" s="17" t="s">
        <v>6</v>
      </c>
      <c r="E716" s="38" t="s">
        <v>1504</v>
      </c>
      <c r="F716" s="39" t="s">
        <v>1505</v>
      </c>
      <c r="G716" s="22">
        <v>180</v>
      </c>
      <c r="H716" s="22">
        <v>207.96</v>
      </c>
      <c r="I716" s="31" t="s">
        <v>1301</v>
      </c>
      <c r="J716" s="29">
        <v>97.93</v>
      </c>
      <c r="K716" s="28">
        <f t="shared" si="162"/>
        <v>54.405555555555566</v>
      </c>
      <c r="L716" s="37">
        <v>3</v>
      </c>
      <c r="M716" s="29">
        <f t="shared" si="163"/>
        <v>1.1553333333333333</v>
      </c>
      <c r="N716" s="19"/>
    </row>
    <row r="717" spans="1:14" ht="38.1" customHeight="1" x14ac:dyDescent="0.2">
      <c r="A717" s="12">
        <f t="shared" si="164"/>
        <v>7</v>
      </c>
      <c r="B717" s="12" t="s">
        <v>1506</v>
      </c>
      <c r="C717" s="20" t="s">
        <v>12</v>
      </c>
      <c r="D717" s="17" t="s">
        <v>6</v>
      </c>
      <c r="E717" s="38" t="s">
        <v>1507</v>
      </c>
      <c r="F717" s="39" t="s">
        <v>1508</v>
      </c>
      <c r="G717" s="22">
        <v>240</v>
      </c>
      <c r="H717" s="22">
        <v>229.9</v>
      </c>
      <c r="I717" s="31" t="s">
        <v>1320</v>
      </c>
      <c r="J717" s="29">
        <v>102.22</v>
      </c>
      <c r="K717" s="28">
        <f t="shared" si="162"/>
        <v>42.591666666666669</v>
      </c>
      <c r="L717" s="37">
        <v>3</v>
      </c>
      <c r="M717" s="29">
        <f t="shared" si="163"/>
        <v>0.95791666666666664</v>
      </c>
      <c r="N717" s="19"/>
    </row>
    <row r="718" spans="1:14" ht="38.1" customHeight="1" x14ac:dyDescent="0.2">
      <c r="A718" s="12">
        <f t="shared" si="164"/>
        <v>8</v>
      </c>
      <c r="B718" s="12" t="s">
        <v>1509</v>
      </c>
      <c r="C718" s="20" t="s">
        <v>12</v>
      </c>
      <c r="D718" s="17" t="s">
        <v>6</v>
      </c>
      <c r="E718" s="38" t="s">
        <v>1510</v>
      </c>
      <c r="F718" s="39" t="s">
        <v>1511</v>
      </c>
      <c r="G718" s="22">
        <v>240</v>
      </c>
      <c r="H718" s="22">
        <v>229.9</v>
      </c>
      <c r="I718" s="31" t="s">
        <v>1326</v>
      </c>
      <c r="J718" s="29">
        <v>102.22</v>
      </c>
      <c r="K718" s="28">
        <f t="shared" si="162"/>
        <v>42.591666666666669</v>
      </c>
      <c r="L718" s="37">
        <v>3</v>
      </c>
      <c r="M718" s="29">
        <f t="shared" si="163"/>
        <v>0.95791666666666664</v>
      </c>
      <c r="N718" s="19"/>
    </row>
    <row r="719" spans="1:14" ht="38.1" customHeight="1" x14ac:dyDescent="0.2">
      <c r="A719" s="12">
        <f t="shared" si="164"/>
        <v>9</v>
      </c>
      <c r="B719" s="12" t="s">
        <v>1512</v>
      </c>
      <c r="C719" s="20" t="s">
        <v>12</v>
      </c>
      <c r="D719" s="17" t="s">
        <v>6</v>
      </c>
      <c r="E719" s="38" t="s">
        <v>1510</v>
      </c>
      <c r="F719" s="39" t="s">
        <v>1511</v>
      </c>
      <c r="G719" s="22">
        <v>180</v>
      </c>
      <c r="H719" s="22">
        <v>207.96</v>
      </c>
      <c r="I719" s="31" t="s">
        <v>1299</v>
      </c>
      <c r="J719" s="29">
        <v>97.93</v>
      </c>
      <c r="K719" s="28">
        <f t="shared" si="162"/>
        <v>54.405555555555566</v>
      </c>
      <c r="L719" s="37">
        <v>3</v>
      </c>
      <c r="M719" s="29">
        <f t="shared" si="163"/>
        <v>1.1553333333333333</v>
      </c>
      <c r="N719" s="19"/>
    </row>
    <row r="720" spans="1:14" ht="38.1" customHeight="1" x14ac:dyDescent="0.2">
      <c r="A720" s="12">
        <f t="shared" si="164"/>
        <v>10</v>
      </c>
      <c r="B720" s="12" t="s">
        <v>1513</v>
      </c>
      <c r="C720" s="20" t="s">
        <v>12</v>
      </c>
      <c r="D720" s="17" t="s">
        <v>6</v>
      </c>
      <c r="E720" s="38" t="s">
        <v>1510</v>
      </c>
      <c r="F720" s="39" t="s">
        <v>1511</v>
      </c>
      <c r="G720" s="22">
        <v>180</v>
      </c>
      <c r="H720" s="22">
        <v>207.96</v>
      </c>
      <c r="I720" s="31" t="s">
        <v>1301</v>
      </c>
      <c r="J720" s="29">
        <v>97.93</v>
      </c>
      <c r="K720" s="28">
        <f t="shared" si="162"/>
        <v>54.405555555555566</v>
      </c>
      <c r="L720" s="37">
        <v>3</v>
      </c>
      <c r="M720" s="29">
        <f t="shared" si="163"/>
        <v>1.1553333333333333</v>
      </c>
      <c r="N720" s="19"/>
    </row>
    <row r="721" spans="1:14" ht="38.1" customHeight="1" x14ac:dyDescent="0.2">
      <c r="A721" s="12">
        <f t="shared" si="164"/>
        <v>11</v>
      </c>
      <c r="B721" s="12" t="s">
        <v>1514</v>
      </c>
      <c r="C721" s="20" t="s">
        <v>12</v>
      </c>
      <c r="D721" s="17" t="s">
        <v>6</v>
      </c>
      <c r="E721" s="38" t="s">
        <v>1510</v>
      </c>
      <c r="F721" s="39" t="s">
        <v>1511</v>
      </c>
      <c r="G721" s="22">
        <v>290.64999999999998</v>
      </c>
      <c r="H721" s="22">
        <v>258.94</v>
      </c>
      <c r="I721" s="31" t="s">
        <v>1254</v>
      </c>
      <c r="J721" s="29">
        <v>110.91</v>
      </c>
      <c r="K721" s="28">
        <f t="shared" si="162"/>
        <v>38.15929812489248</v>
      </c>
      <c r="L721" s="37">
        <v>3</v>
      </c>
      <c r="M721" s="29">
        <f t="shared" si="163"/>
        <v>0.89089970755203862</v>
      </c>
      <c r="N721" s="19"/>
    </row>
    <row r="722" spans="1:14" ht="38.1" customHeight="1" x14ac:dyDescent="0.2">
      <c r="A722" s="12">
        <f t="shared" si="164"/>
        <v>12</v>
      </c>
      <c r="B722" s="12" t="s">
        <v>1515</v>
      </c>
      <c r="C722" s="20" t="s">
        <v>12</v>
      </c>
      <c r="D722" s="17" t="s">
        <v>6</v>
      </c>
      <c r="E722" s="38" t="s">
        <v>1510</v>
      </c>
      <c r="F722" s="39" t="s">
        <v>1511</v>
      </c>
      <c r="G722" s="22">
        <v>265.82</v>
      </c>
      <c r="H722" s="22">
        <v>217.52</v>
      </c>
      <c r="I722" s="31" t="s">
        <v>1516</v>
      </c>
      <c r="J722" s="29">
        <v>96.94</v>
      </c>
      <c r="K722" s="28">
        <f t="shared" si="162"/>
        <v>36.468286810623731</v>
      </c>
      <c r="L722" s="37">
        <v>3</v>
      </c>
      <c r="M722" s="29">
        <f t="shared" si="163"/>
        <v>0.81829809645624862</v>
      </c>
      <c r="N722" s="19"/>
    </row>
    <row r="723" spans="1:14" ht="38.1" customHeight="1" x14ac:dyDescent="0.2">
      <c r="A723" s="14" t="s">
        <v>1517</v>
      </c>
      <c r="B723" s="14">
        <f>COUNT((A724:A757))</f>
        <v>34</v>
      </c>
      <c r="C723" s="15"/>
      <c r="D723" s="14"/>
      <c r="E723" s="14"/>
      <c r="F723" s="14"/>
      <c r="G723" s="16">
        <f>SUBTOTAL(9,G724:G757)</f>
        <v>6469.9400000000023</v>
      </c>
      <c r="H723" s="16">
        <f>SUBTOTAL(9,H724:H757)</f>
        <v>7805.7300000000014</v>
      </c>
      <c r="I723" s="16"/>
      <c r="J723" s="27"/>
      <c r="K723" s="27"/>
      <c r="L723" s="35"/>
      <c r="M723" s="27"/>
      <c r="N723" s="14"/>
    </row>
    <row r="724" spans="1:14" ht="38.1" customHeight="1" x14ac:dyDescent="0.2">
      <c r="A724" s="12">
        <v>1</v>
      </c>
      <c r="B724" s="12" t="s">
        <v>1518</v>
      </c>
      <c r="C724" s="20" t="s">
        <v>12</v>
      </c>
      <c r="D724" s="17" t="s">
        <v>6</v>
      </c>
      <c r="E724" s="38" t="s">
        <v>1519</v>
      </c>
      <c r="F724" s="39" t="s">
        <v>1520</v>
      </c>
      <c r="G724" s="23">
        <v>238.27</v>
      </c>
      <c r="H724" s="23">
        <v>326.63</v>
      </c>
      <c r="I724" s="31" t="s">
        <v>1415</v>
      </c>
      <c r="J724" s="29">
        <v>102.77</v>
      </c>
      <c r="K724" s="28">
        <f t="shared" ref="K724:K757" si="165">J724/G724*100</f>
        <v>43.131741301884411</v>
      </c>
      <c r="L724" s="37">
        <v>4</v>
      </c>
      <c r="M724" s="29">
        <f t="shared" ref="M724:M757" si="166">H724/G724</f>
        <v>1.3708398035841691</v>
      </c>
      <c r="N724" s="19"/>
    </row>
    <row r="725" spans="1:14" ht="38.1" customHeight="1" x14ac:dyDescent="0.2">
      <c r="A725" s="12">
        <f>A724+1</f>
        <v>2</v>
      </c>
      <c r="B725" s="12" t="s">
        <v>1521</v>
      </c>
      <c r="C725" s="20" t="s">
        <v>12</v>
      </c>
      <c r="D725" s="17" t="s">
        <v>6</v>
      </c>
      <c r="E725" s="38" t="s">
        <v>1519</v>
      </c>
      <c r="F725" s="39" t="s">
        <v>1520</v>
      </c>
      <c r="G725" s="22">
        <v>180</v>
      </c>
      <c r="H725" s="22">
        <v>284.43</v>
      </c>
      <c r="I725" s="31" t="s">
        <v>1186</v>
      </c>
      <c r="J725" s="29">
        <v>91.68</v>
      </c>
      <c r="K725" s="28">
        <f t="shared" si="165"/>
        <v>50.933333333333344</v>
      </c>
      <c r="L725" s="37">
        <v>4</v>
      </c>
      <c r="M725" s="29">
        <f t="shared" si="166"/>
        <v>1.5801666666666667</v>
      </c>
      <c r="N725" s="19"/>
    </row>
    <row r="726" spans="1:14" ht="38.1" customHeight="1" x14ac:dyDescent="0.2">
      <c r="A726" s="12">
        <f t="shared" ref="A726:A757" si="167">A725+1</f>
        <v>3</v>
      </c>
      <c r="B726" s="12" t="s">
        <v>1522</v>
      </c>
      <c r="C726" s="20" t="s">
        <v>12</v>
      </c>
      <c r="D726" s="17" t="s">
        <v>6</v>
      </c>
      <c r="E726" s="38" t="s">
        <v>1519</v>
      </c>
      <c r="F726" s="39" t="s">
        <v>1520</v>
      </c>
      <c r="G726" s="22">
        <v>180.07</v>
      </c>
      <c r="H726" s="22">
        <v>284.43</v>
      </c>
      <c r="I726" s="31" t="s">
        <v>1184</v>
      </c>
      <c r="J726" s="29">
        <v>91.68</v>
      </c>
      <c r="K726" s="28">
        <f t="shared" si="165"/>
        <v>50.913533625812192</v>
      </c>
      <c r="L726" s="37">
        <v>4</v>
      </c>
      <c r="M726" s="29">
        <f t="shared" si="166"/>
        <v>1.5795523962903317</v>
      </c>
      <c r="N726" s="19"/>
    </row>
    <row r="727" spans="1:14" ht="38.1" customHeight="1" x14ac:dyDescent="0.2">
      <c r="A727" s="12">
        <f t="shared" si="167"/>
        <v>4</v>
      </c>
      <c r="B727" s="12" t="s">
        <v>1523</v>
      </c>
      <c r="C727" s="20" t="s">
        <v>12</v>
      </c>
      <c r="D727" s="17" t="s">
        <v>6</v>
      </c>
      <c r="E727" s="38" t="s">
        <v>1524</v>
      </c>
      <c r="F727" s="39" t="s">
        <v>1525</v>
      </c>
      <c r="G727" s="22">
        <v>180.01</v>
      </c>
      <c r="H727" s="22">
        <v>284.43</v>
      </c>
      <c r="I727" s="31" t="s">
        <v>1186</v>
      </c>
      <c r="J727" s="29">
        <v>91.68</v>
      </c>
      <c r="K727" s="28">
        <f t="shared" si="165"/>
        <v>50.930503860896629</v>
      </c>
      <c r="L727" s="37">
        <v>4</v>
      </c>
      <c r="M727" s="29">
        <f t="shared" si="166"/>
        <v>1.5800788845064164</v>
      </c>
      <c r="N727" s="19"/>
    </row>
    <row r="728" spans="1:14" ht="38.1" customHeight="1" x14ac:dyDescent="0.2">
      <c r="A728" s="12">
        <f t="shared" si="167"/>
        <v>5</v>
      </c>
      <c r="B728" s="12" t="s">
        <v>1526</v>
      </c>
      <c r="C728" s="20" t="s">
        <v>12</v>
      </c>
      <c r="D728" s="17" t="s">
        <v>6</v>
      </c>
      <c r="E728" s="38" t="s">
        <v>1524</v>
      </c>
      <c r="F728" s="39" t="s">
        <v>1525</v>
      </c>
      <c r="G728" s="22">
        <v>180.04</v>
      </c>
      <c r="H728" s="22">
        <v>284.43</v>
      </c>
      <c r="I728" s="31" t="s">
        <v>1184</v>
      </c>
      <c r="J728" s="29">
        <v>91.68</v>
      </c>
      <c r="K728" s="28">
        <f t="shared" si="165"/>
        <v>50.922017329482337</v>
      </c>
      <c r="L728" s="37">
        <v>4</v>
      </c>
      <c r="M728" s="29">
        <f t="shared" si="166"/>
        <v>1.5798155965341036</v>
      </c>
      <c r="N728" s="19"/>
    </row>
    <row r="729" spans="1:14" ht="38.1" customHeight="1" x14ac:dyDescent="0.2">
      <c r="A729" s="12">
        <f t="shared" si="167"/>
        <v>6</v>
      </c>
      <c r="B729" s="12" t="s">
        <v>1527</v>
      </c>
      <c r="C729" s="20" t="s">
        <v>12</v>
      </c>
      <c r="D729" s="17" t="s">
        <v>6</v>
      </c>
      <c r="E729" s="38" t="s">
        <v>1524</v>
      </c>
      <c r="F729" s="39" t="s">
        <v>1525</v>
      </c>
      <c r="G729" s="22">
        <v>270.36</v>
      </c>
      <c r="H729" s="22">
        <v>326.63</v>
      </c>
      <c r="I729" s="31" t="s">
        <v>1441</v>
      </c>
      <c r="J729" s="29">
        <v>102.77</v>
      </c>
      <c r="K729" s="28">
        <f t="shared" si="165"/>
        <v>38.012279923065542</v>
      </c>
      <c r="L729" s="37">
        <v>4</v>
      </c>
      <c r="M729" s="29">
        <f t="shared" si="166"/>
        <v>1.2081299008729101</v>
      </c>
      <c r="N729" s="19"/>
    </row>
    <row r="730" spans="1:14" ht="38.1" customHeight="1" x14ac:dyDescent="0.2">
      <c r="A730" s="12">
        <f t="shared" si="167"/>
        <v>7</v>
      </c>
      <c r="B730" s="12" t="s">
        <v>1528</v>
      </c>
      <c r="C730" s="20" t="s">
        <v>12</v>
      </c>
      <c r="D730" s="17" t="s">
        <v>6</v>
      </c>
      <c r="E730" s="38" t="s">
        <v>1529</v>
      </c>
      <c r="F730" s="39" t="s">
        <v>1530</v>
      </c>
      <c r="G730" s="22">
        <v>278.62</v>
      </c>
      <c r="H730" s="22">
        <v>258.94</v>
      </c>
      <c r="I730" s="31" t="s">
        <v>1225</v>
      </c>
      <c r="J730" s="29">
        <v>110.91</v>
      </c>
      <c r="K730" s="28">
        <f t="shared" si="165"/>
        <v>39.806905462637282</v>
      </c>
      <c r="L730" s="37">
        <v>3</v>
      </c>
      <c r="M730" s="29">
        <f t="shared" si="166"/>
        <v>0.92936616179743015</v>
      </c>
      <c r="N730" s="19"/>
    </row>
    <row r="731" spans="1:14" ht="38.1" customHeight="1" x14ac:dyDescent="0.2">
      <c r="A731" s="12">
        <f t="shared" si="167"/>
        <v>8</v>
      </c>
      <c r="B731" s="12" t="s">
        <v>1531</v>
      </c>
      <c r="C731" s="20" t="s">
        <v>12</v>
      </c>
      <c r="D731" s="17" t="s">
        <v>6</v>
      </c>
      <c r="E731" s="38" t="s">
        <v>1529</v>
      </c>
      <c r="F731" s="39" t="s">
        <v>1530</v>
      </c>
      <c r="G731" s="22">
        <v>165.74</v>
      </c>
      <c r="H731" s="22">
        <v>196.14</v>
      </c>
      <c r="I731" s="31" t="s">
        <v>1192</v>
      </c>
      <c r="J731" s="29">
        <v>93.19</v>
      </c>
      <c r="K731" s="28">
        <f t="shared" si="165"/>
        <v>56.22662000724025</v>
      </c>
      <c r="L731" s="37">
        <v>3</v>
      </c>
      <c r="M731" s="29">
        <f t="shared" si="166"/>
        <v>1.1834198141667671</v>
      </c>
      <c r="N731" s="19"/>
    </row>
    <row r="732" spans="1:14" ht="38.1" customHeight="1" x14ac:dyDescent="0.2">
      <c r="A732" s="12">
        <f>A731+1</f>
        <v>9</v>
      </c>
      <c r="B732" s="12" t="s">
        <v>1532</v>
      </c>
      <c r="C732" s="20" t="s">
        <v>12</v>
      </c>
      <c r="D732" s="17" t="s">
        <v>6</v>
      </c>
      <c r="E732" s="38" t="s">
        <v>1529</v>
      </c>
      <c r="F732" s="39" t="s">
        <v>1530</v>
      </c>
      <c r="G732" s="22">
        <v>165.74</v>
      </c>
      <c r="H732" s="22">
        <v>196.14</v>
      </c>
      <c r="I732" s="31" t="s">
        <v>1190</v>
      </c>
      <c r="J732" s="29">
        <v>93.19</v>
      </c>
      <c r="K732" s="28">
        <f t="shared" si="165"/>
        <v>56.22662000724025</v>
      </c>
      <c r="L732" s="37">
        <v>3</v>
      </c>
      <c r="M732" s="29">
        <f t="shared" si="166"/>
        <v>1.1834198141667671</v>
      </c>
      <c r="N732" s="19"/>
    </row>
    <row r="733" spans="1:14" ht="38.1" customHeight="1" x14ac:dyDescent="0.2">
      <c r="A733" s="12">
        <f t="shared" si="167"/>
        <v>10</v>
      </c>
      <c r="B733" s="12" t="s">
        <v>1533</v>
      </c>
      <c r="C733" s="20" t="s">
        <v>12</v>
      </c>
      <c r="D733" s="17" t="s">
        <v>6</v>
      </c>
      <c r="E733" s="38" t="s">
        <v>1534</v>
      </c>
      <c r="F733" s="39" t="s">
        <v>1535</v>
      </c>
      <c r="G733" s="22">
        <v>165.74</v>
      </c>
      <c r="H733" s="22">
        <v>196.14</v>
      </c>
      <c r="I733" s="31" t="s">
        <v>1192</v>
      </c>
      <c r="J733" s="29">
        <v>93.19</v>
      </c>
      <c r="K733" s="28">
        <f t="shared" si="165"/>
        <v>56.22662000724025</v>
      </c>
      <c r="L733" s="37">
        <v>3</v>
      </c>
      <c r="M733" s="29">
        <f t="shared" si="166"/>
        <v>1.1834198141667671</v>
      </c>
      <c r="N733" s="19"/>
    </row>
    <row r="734" spans="1:14" ht="38.1" customHeight="1" x14ac:dyDescent="0.2">
      <c r="A734" s="12">
        <f t="shared" si="167"/>
        <v>11</v>
      </c>
      <c r="B734" s="12" t="s">
        <v>1536</v>
      </c>
      <c r="C734" s="20" t="s">
        <v>12</v>
      </c>
      <c r="D734" s="17" t="s">
        <v>6</v>
      </c>
      <c r="E734" s="38" t="s">
        <v>1534</v>
      </c>
      <c r="F734" s="39" t="s">
        <v>1535</v>
      </c>
      <c r="G734" s="22">
        <v>183.29</v>
      </c>
      <c r="H734" s="22">
        <v>196.14</v>
      </c>
      <c r="I734" s="31" t="s">
        <v>1190</v>
      </c>
      <c r="J734" s="29">
        <v>93.19</v>
      </c>
      <c r="K734" s="28">
        <f t="shared" si="165"/>
        <v>50.842926509902341</v>
      </c>
      <c r="L734" s="37">
        <v>3</v>
      </c>
      <c r="M734" s="29">
        <f t="shared" si="166"/>
        <v>1.0701074799498063</v>
      </c>
      <c r="N734" s="19"/>
    </row>
    <row r="735" spans="1:14" ht="38.1" customHeight="1" x14ac:dyDescent="0.2">
      <c r="A735" s="12">
        <f t="shared" si="167"/>
        <v>12</v>
      </c>
      <c r="B735" s="12" t="s">
        <v>1537</v>
      </c>
      <c r="C735" s="20" t="s">
        <v>12</v>
      </c>
      <c r="D735" s="17" t="s">
        <v>6</v>
      </c>
      <c r="E735" s="38" t="s">
        <v>1538</v>
      </c>
      <c r="F735" s="39" t="s">
        <v>1539</v>
      </c>
      <c r="G735" s="22">
        <v>180.02</v>
      </c>
      <c r="H735" s="22">
        <v>196.14</v>
      </c>
      <c r="I735" s="31" t="s">
        <v>1192</v>
      </c>
      <c r="J735" s="29">
        <v>93.19</v>
      </c>
      <c r="K735" s="28">
        <f t="shared" si="165"/>
        <v>51.76647039217864</v>
      </c>
      <c r="L735" s="37">
        <v>3</v>
      </c>
      <c r="M735" s="29">
        <f t="shared" si="166"/>
        <v>1.0895456060437727</v>
      </c>
      <c r="N735" s="19"/>
    </row>
    <row r="736" spans="1:14" ht="38.1" customHeight="1" x14ac:dyDescent="0.2">
      <c r="A736" s="12">
        <f t="shared" si="167"/>
        <v>13</v>
      </c>
      <c r="B736" s="12" t="s">
        <v>1540</v>
      </c>
      <c r="C736" s="20" t="s">
        <v>12</v>
      </c>
      <c r="D736" s="17" t="s">
        <v>6</v>
      </c>
      <c r="E736" s="38" t="s">
        <v>1538</v>
      </c>
      <c r="F736" s="39" t="s">
        <v>1539</v>
      </c>
      <c r="G736" s="22">
        <v>162.03</v>
      </c>
      <c r="H736" s="22">
        <v>196.14</v>
      </c>
      <c r="I736" s="31" t="s">
        <v>1190</v>
      </c>
      <c r="J736" s="29">
        <v>93.19</v>
      </c>
      <c r="K736" s="28">
        <f t="shared" si="165"/>
        <v>57.514040609763619</v>
      </c>
      <c r="L736" s="37">
        <v>3</v>
      </c>
      <c r="M736" s="29">
        <f t="shared" si="166"/>
        <v>1.2105165710053694</v>
      </c>
      <c r="N736" s="19"/>
    </row>
    <row r="737" spans="1:14" ht="38.1" customHeight="1" x14ac:dyDescent="0.2">
      <c r="A737" s="12">
        <f t="shared" si="167"/>
        <v>14</v>
      </c>
      <c r="B737" s="12" t="s">
        <v>1541</v>
      </c>
      <c r="C737" s="20" t="s">
        <v>12</v>
      </c>
      <c r="D737" s="17" t="s">
        <v>6</v>
      </c>
      <c r="E737" s="38" t="s">
        <v>1542</v>
      </c>
      <c r="F737" s="39" t="s">
        <v>1543</v>
      </c>
      <c r="G737" s="22">
        <v>162</v>
      </c>
      <c r="H737" s="22">
        <v>196.14</v>
      </c>
      <c r="I737" s="31" t="s">
        <v>1192</v>
      </c>
      <c r="J737" s="29">
        <v>93.19</v>
      </c>
      <c r="K737" s="28">
        <f t="shared" si="165"/>
        <v>57.524691358024697</v>
      </c>
      <c r="L737" s="37">
        <v>3</v>
      </c>
      <c r="M737" s="29">
        <f t="shared" si="166"/>
        <v>1.2107407407407407</v>
      </c>
      <c r="N737" s="19"/>
    </row>
    <row r="738" spans="1:14" ht="38.1" customHeight="1" x14ac:dyDescent="0.2">
      <c r="A738" s="12">
        <f t="shared" si="167"/>
        <v>15</v>
      </c>
      <c r="B738" s="12" t="s">
        <v>1544</v>
      </c>
      <c r="C738" s="20" t="s">
        <v>12</v>
      </c>
      <c r="D738" s="17" t="s">
        <v>6</v>
      </c>
      <c r="E738" s="38" t="s">
        <v>1542</v>
      </c>
      <c r="F738" s="39" t="s">
        <v>1543</v>
      </c>
      <c r="G738" s="22">
        <v>162</v>
      </c>
      <c r="H738" s="22">
        <v>196.14</v>
      </c>
      <c r="I738" s="31" t="s">
        <v>1190</v>
      </c>
      <c r="J738" s="29">
        <v>93.19</v>
      </c>
      <c r="K738" s="28">
        <f t="shared" si="165"/>
        <v>57.524691358024697</v>
      </c>
      <c r="L738" s="37">
        <v>3</v>
      </c>
      <c r="M738" s="29">
        <f t="shared" si="166"/>
        <v>1.2107407407407407</v>
      </c>
      <c r="N738" s="19"/>
    </row>
    <row r="739" spans="1:14" ht="38.1" customHeight="1" x14ac:dyDescent="0.2">
      <c r="A739" s="12">
        <f>A738+1</f>
        <v>16</v>
      </c>
      <c r="B739" s="12" t="s">
        <v>1545</v>
      </c>
      <c r="C739" s="20" t="s">
        <v>12</v>
      </c>
      <c r="D739" s="17" t="s">
        <v>6</v>
      </c>
      <c r="E739" s="38" t="s">
        <v>1542</v>
      </c>
      <c r="F739" s="39" t="s">
        <v>1543</v>
      </c>
      <c r="G739" s="22">
        <v>162.04</v>
      </c>
      <c r="H739" s="22">
        <v>196.14</v>
      </c>
      <c r="I739" s="31" t="s">
        <v>1192</v>
      </c>
      <c r="J739" s="29">
        <v>93.19</v>
      </c>
      <c r="K739" s="28">
        <f t="shared" si="165"/>
        <v>57.510491236731674</v>
      </c>
      <c r="L739" s="37">
        <v>3</v>
      </c>
      <c r="M739" s="29">
        <f t="shared" si="166"/>
        <v>1.2104418662058751</v>
      </c>
      <c r="N739" s="19"/>
    </row>
    <row r="740" spans="1:14" ht="38.1" customHeight="1" x14ac:dyDescent="0.2">
      <c r="A740" s="12">
        <f t="shared" si="167"/>
        <v>17</v>
      </c>
      <c r="B740" s="12" t="s">
        <v>1546</v>
      </c>
      <c r="C740" s="20" t="s">
        <v>12</v>
      </c>
      <c r="D740" s="17" t="s">
        <v>6</v>
      </c>
      <c r="E740" s="38" t="s">
        <v>1542</v>
      </c>
      <c r="F740" s="39" t="s">
        <v>1543</v>
      </c>
      <c r="G740" s="22">
        <v>180</v>
      </c>
      <c r="H740" s="22">
        <v>196.14</v>
      </c>
      <c r="I740" s="31" t="s">
        <v>1190</v>
      </c>
      <c r="J740" s="29">
        <v>93.19</v>
      </c>
      <c r="K740" s="28">
        <f t="shared" si="165"/>
        <v>51.772222222222219</v>
      </c>
      <c r="L740" s="37">
        <v>3</v>
      </c>
      <c r="M740" s="29">
        <f t="shared" si="166"/>
        <v>1.0896666666666666</v>
      </c>
      <c r="N740" s="19"/>
    </row>
    <row r="741" spans="1:14" ht="38.1" customHeight="1" x14ac:dyDescent="0.2">
      <c r="A741" s="12">
        <f t="shared" si="167"/>
        <v>18</v>
      </c>
      <c r="B741" s="12" t="s">
        <v>1547</v>
      </c>
      <c r="C741" s="20" t="s">
        <v>12</v>
      </c>
      <c r="D741" s="17" t="s">
        <v>6</v>
      </c>
      <c r="E741" s="38" t="s">
        <v>1548</v>
      </c>
      <c r="F741" s="39" t="s">
        <v>1549</v>
      </c>
      <c r="G741" s="22">
        <v>260.95</v>
      </c>
      <c r="H741" s="22">
        <v>258.94</v>
      </c>
      <c r="I741" s="31" t="s">
        <v>1225</v>
      </c>
      <c r="J741" s="29">
        <v>110.91</v>
      </c>
      <c r="K741" s="28">
        <f t="shared" si="165"/>
        <v>42.50239509484576</v>
      </c>
      <c r="L741" s="37">
        <v>3</v>
      </c>
      <c r="M741" s="29">
        <f t="shared" si="166"/>
        <v>0.99229737497604908</v>
      </c>
      <c r="N741" s="19"/>
    </row>
    <row r="742" spans="1:14" ht="38.1" customHeight="1" x14ac:dyDescent="0.2">
      <c r="A742" s="12">
        <f t="shared" si="167"/>
        <v>19</v>
      </c>
      <c r="B742" s="12" t="s">
        <v>1550</v>
      </c>
      <c r="C742" s="20" t="s">
        <v>12</v>
      </c>
      <c r="D742" s="17" t="s">
        <v>6</v>
      </c>
      <c r="E742" s="38" t="s">
        <v>1548</v>
      </c>
      <c r="F742" s="39" t="s">
        <v>1549</v>
      </c>
      <c r="G742" s="22">
        <v>162.04</v>
      </c>
      <c r="H742" s="22">
        <v>196.14</v>
      </c>
      <c r="I742" s="31" t="s">
        <v>1192</v>
      </c>
      <c r="J742" s="29">
        <v>93.19</v>
      </c>
      <c r="K742" s="28">
        <f t="shared" si="165"/>
        <v>57.510491236731674</v>
      </c>
      <c r="L742" s="37">
        <v>3</v>
      </c>
      <c r="M742" s="29">
        <f t="shared" si="166"/>
        <v>1.2104418662058751</v>
      </c>
      <c r="N742" s="19"/>
    </row>
    <row r="743" spans="1:14" ht="38.1" customHeight="1" x14ac:dyDescent="0.2">
      <c r="A743" s="12">
        <f t="shared" si="167"/>
        <v>20</v>
      </c>
      <c r="B743" s="12" t="s">
        <v>1551</v>
      </c>
      <c r="C743" s="20" t="s">
        <v>12</v>
      </c>
      <c r="D743" s="17" t="s">
        <v>6</v>
      </c>
      <c r="E743" s="38" t="s">
        <v>1548</v>
      </c>
      <c r="F743" s="39" t="s">
        <v>1549</v>
      </c>
      <c r="G743" s="22">
        <v>161.97</v>
      </c>
      <c r="H743" s="22">
        <v>196.14</v>
      </c>
      <c r="I743" s="31" t="s">
        <v>1190</v>
      </c>
      <c r="J743" s="29">
        <v>93.19</v>
      </c>
      <c r="K743" s="28">
        <f t="shared" si="165"/>
        <v>57.535346051737982</v>
      </c>
      <c r="L743" s="37">
        <v>3</v>
      </c>
      <c r="M743" s="29">
        <f t="shared" si="166"/>
        <v>1.2109649935173179</v>
      </c>
      <c r="N743" s="19"/>
    </row>
    <row r="744" spans="1:14" ht="38.1" customHeight="1" x14ac:dyDescent="0.2">
      <c r="A744" s="12">
        <f t="shared" si="167"/>
        <v>21</v>
      </c>
      <c r="B744" s="12" t="s">
        <v>1552</v>
      </c>
      <c r="C744" s="20" t="s">
        <v>12</v>
      </c>
      <c r="D744" s="17" t="s">
        <v>6</v>
      </c>
      <c r="E744" s="38" t="s">
        <v>1548</v>
      </c>
      <c r="F744" s="39" t="s">
        <v>1549</v>
      </c>
      <c r="G744" s="22">
        <v>161.82</v>
      </c>
      <c r="H744" s="22">
        <v>196.14</v>
      </c>
      <c r="I744" s="31" t="s">
        <v>1192</v>
      </c>
      <c r="J744" s="29">
        <v>93.19</v>
      </c>
      <c r="K744" s="28">
        <f t="shared" si="165"/>
        <v>57.58867877889012</v>
      </c>
      <c r="L744" s="37">
        <v>3</v>
      </c>
      <c r="M744" s="29">
        <f t="shared" si="166"/>
        <v>1.2120875046347794</v>
      </c>
      <c r="N744" s="19"/>
    </row>
    <row r="745" spans="1:14" ht="38.1" customHeight="1" x14ac:dyDescent="0.2">
      <c r="A745" s="12">
        <f t="shared" si="167"/>
        <v>22</v>
      </c>
      <c r="B745" s="12" t="s">
        <v>1553</v>
      </c>
      <c r="C745" s="20" t="s">
        <v>12</v>
      </c>
      <c r="D745" s="17" t="s">
        <v>6</v>
      </c>
      <c r="E745" s="38" t="s">
        <v>1548</v>
      </c>
      <c r="F745" s="39" t="s">
        <v>1549</v>
      </c>
      <c r="G745" s="22">
        <v>180.04</v>
      </c>
      <c r="H745" s="22">
        <v>196.14</v>
      </c>
      <c r="I745" s="31" t="s">
        <v>1190</v>
      </c>
      <c r="J745" s="29">
        <v>93.19</v>
      </c>
      <c r="K745" s="28">
        <f t="shared" si="165"/>
        <v>51.760719840035549</v>
      </c>
      <c r="L745" s="37">
        <v>3</v>
      </c>
      <c r="M745" s="29">
        <f t="shared" si="166"/>
        <v>1.0894245723172629</v>
      </c>
      <c r="N745" s="19"/>
    </row>
    <row r="746" spans="1:14" ht="38.1" customHeight="1" x14ac:dyDescent="0.2">
      <c r="A746" s="12">
        <f>A745+1</f>
        <v>23</v>
      </c>
      <c r="B746" s="12" t="s">
        <v>1554</v>
      </c>
      <c r="C746" s="20" t="s">
        <v>12</v>
      </c>
      <c r="D746" s="17" t="s">
        <v>6</v>
      </c>
      <c r="E746" s="38" t="s">
        <v>1555</v>
      </c>
      <c r="F746" s="39" t="s">
        <v>1556</v>
      </c>
      <c r="G746" s="22">
        <v>179.96</v>
      </c>
      <c r="H746" s="22">
        <v>196.14</v>
      </c>
      <c r="I746" s="31" t="s">
        <v>1192</v>
      </c>
      <c r="J746" s="29">
        <v>93.19</v>
      </c>
      <c r="K746" s="28">
        <f t="shared" si="165"/>
        <v>51.78372971771504</v>
      </c>
      <c r="L746" s="37">
        <v>3</v>
      </c>
      <c r="M746" s="29">
        <f t="shared" si="166"/>
        <v>1.0899088686374749</v>
      </c>
      <c r="N746" s="19"/>
    </row>
    <row r="747" spans="1:14" ht="38.1" customHeight="1" x14ac:dyDescent="0.2">
      <c r="A747" s="12">
        <f t="shared" si="167"/>
        <v>24</v>
      </c>
      <c r="B747" s="12" t="s">
        <v>1557</v>
      </c>
      <c r="C747" s="20" t="s">
        <v>12</v>
      </c>
      <c r="D747" s="17" t="s">
        <v>6</v>
      </c>
      <c r="E747" s="38" t="s">
        <v>1555</v>
      </c>
      <c r="F747" s="39" t="s">
        <v>1556</v>
      </c>
      <c r="G747" s="22">
        <v>162.04</v>
      </c>
      <c r="H747" s="22">
        <v>196.14</v>
      </c>
      <c r="I747" s="31" t="s">
        <v>1190</v>
      </c>
      <c r="J747" s="29">
        <v>93.19</v>
      </c>
      <c r="K747" s="28">
        <f t="shared" si="165"/>
        <v>57.510491236731674</v>
      </c>
      <c r="L747" s="37">
        <v>3</v>
      </c>
      <c r="M747" s="29">
        <f t="shared" si="166"/>
        <v>1.2104418662058751</v>
      </c>
      <c r="N747" s="19"/>
    </row>
    <row r="748" spans="1:14" ht="38.1" customHeight="1" x14ac:dyDescent="0.2">
      <c r="A748" s="12">
        <f t="shared" si="167"/>
        <v>25</v>
      </c>
      <c r="B748" s="12" t="s">
        <v>1558</v>
      </c>
      <c r="C748" s="20" t="s">
        <v>12</v>
      </c>
      <c r="D748" s="17" t="s">
        <v>6</v>
      </c>
      <c r="E748" s="38" t="s">
        <v>1559</v>
      </c>
      <c r="F748" s="39" t="s">
        <v>1560</v>
      </c>
      <c r="G748" s="22">
        <v>162.02000000000001</v>
      </c>
      <c r="H748" s="22">
        <v>196.14</v>
      </c>
      <c r="I748" s="31" t="s">
        <v>1192</v>
      </c>
      <c r="J748" s="29">
        <v>93.19</v>
      </c>
      <c r="K748" s="28">
        <f t="shared" si="165"/>
        <v>57.517590420935683</v>
      </c>
      <c r="L748" s="37">
        <v>3</v>
      </c>
      <c r="M748" s="29">
        <f t="shared" si="166"/>
        <v>1.2105912850265397</v>
      </c>
      <c r="N748" s="19"/>
    </row>
    <row r="749" spans="1:14" ht="38.1" customHeight="1" x14ac:dyDescent="0.2">
      <c r="A749" s="12">
        <f t="shared" si="167"/>
        <v>26</v>
      </c>
      <c r="B749" s="12" t="s">
        <v>1561</v>
      </c>
      <c r="C749" s="20" t="s">
        <v>12</v>
      </c>
      <c r="D749" s="17" t="s">
        <v>6</v>
      </c>
      <c r="E749" s="38" t="s">
        <v>1559</v>
      </c>
      <c r="F749" s="39" t="s">
        <v>1560</v>
      </c>
      <c r="G749" s="22">
        <v>162.01</v>
      </c>
      <c r="H749" s="22">
        <v>196.14</v>
      </c>
      <c r="I749" s="31" t="s">
        <v>1190</v>
      </c>
      <c r="J749" s="29">
        <v>93.19</v>
      </c>
      <c r="K749" s="28">
        <f t="shared" si="165"/>
        <v>57.521140670328997</v>
      </c>
      <c r="L749" s="37">
        <v>3</v>
      </c>
      <c r="M749" s="29">
        <f t="shared" si="166"/>
        <v>1.2106660082710943</v>
      </c>
      <c r="N749" s="19"/>
    </row>
    <row r="750" spans="1:14" ht="38.1" customHeight="1" x14ac:dyDescent="0.2">
      <c r="A750" s="12">
        <f t="shared" si="167"/>
        <v>27</v>
      </c>
      <c r="B750" s="12" t="s">
        <v>1562</v>
      </c>
      <c r="C750" s="20" t="s">
        <v>12</v>
      </c>
      <c r="D750" s="17" t="s">
        <v>6</v>
      </c>
      <c r="E750" s="38" t="s">
        <v>1559</v>
      </c>
      <c r="F750" s="39" t="s">
        <v>1560</v>
      </c>
      <c r="G750" s="22">
        <v>162</v>
      </c>
      <c r="H750" s="22">
        <v>196.14</v>
      </c>
      <c r="I750" s="31" t="s">
        <v>1192</v>
      </c>
      <c r="J750" s="29">
        <v>93.19</v>
      </c>
      <c r="K750" s="28">
        <f t="shared" si="165"/>
        <v>57.524691358024697</v>
      </c>
      <c r="L750" s="37">
        <v>3</v>
      </c>
      <c r="M750" s="29">
        <f t="shared" si="166"/>
        <v>1.2107407407407407</v>
      </c>
      <c r="N750" s="19"/>
    </row>
    <row r="751" spans="1:14" ht="38.1" customHeight="1" x14ac:dyDescent="0.2">
      <c r="A751" s="12">
        <f t="shared" si="167"/>
        <v>28</v>
      </c>
      <c r="B751" s="12" t="s">
        <v>1563</v>
      </c>
      <c r="C751" s="20" t="s">
        <v>12</v>
      </c>
      <c r="D751" s="17" t="s">
        <v>6</v>
      </c>
      <c r="E751" s="38" t="s">
        <v>1559</v>
      </c>
      <c r="F751" s="39" t="s">
        <v>1560</v>
      </c>
      <c r="G751" s="22">
        <v>179.87</v>
      </c>
      <c r="H751" s="22">
        <v>196.14</v>
      </c>
      <c r="I751" s="31" t="s">
        <v>1190</v>
      </c>
      <c r="J751" s="29">
        <v>93.19</v>
      </c>
      <c r="K751" s="28">
        <f t="shared" si="165"/>
        <v>51.809640295769164</v>
      </c>
      <c r="L751" s="37">
        <v>3</v>
      </c>
      <c r="M751" s="29">
        <f t="shared" si="166"/>
        <v>1.0904542169344527</v>
      </c>
      <c r="N751" s="19"/>
    </row>
    <row r="752" spans="1:14" ht="38.1" customHeight="1" x14ac:dyDescent="0.2">
      <c r="A752" s="12">
        <f t="shared" si="167"/>
        <v>29</v>
      </c>
      <c r="B752" s="12" t="s">
        <v>1564</v>
      </c>
      <c r="C752" s="20" t="s">
        <v>12</v>
      </c>
      <c r="D752" s="17" t="s">
        <v>6</v>
      </c>
      <c r="E752" s="38" t="s">
        <v>1565</v>
      </c>
      <c r="F752" s="39" t="s">
        <v>1566</v>
      </c>
      <c r="G752" s="22">
        <v>216.54</v>
      </c>
      <c r="H752" s="22">
        <v>209.82</v>
      </c>
      <c r="I752" s="31" t="s">
        <v>1404</v>
      </c>
      <c r="J752" s="29">
        <v>98.27</v>
      </c>
      <c r="K752" s="28">
        <f t="shared" si="165"/>
        <v>45.381915581416827</v>
      </c>
      <c r="L752" s="37">
        <v>3</v>
      </c>
      <c r="M752" s="29">
        <f t="shared" si="166"/>
        <v>0.96896647270712111</v>
      </c>
      <c r="N752" s="19"/>
    </row>
    <row r="753" spans="1:14" ht="38.1" customHeight="1" x14ac:dyDescent="0.2">
      <c r="A753" s="12">
        <f t="shared" si="167"/>
        <v>30</v>
      </c>
      <c r="B753" s="12" t="s">
        <v>1567</v>
      </c>
      <c r="C753" s="20" t="s">
        <v>12</v>
      </c>
      <c r="D753" s="17" t="s">
        <v>6</v>
      </c>
      <c r="E753" s="38" t="s">
        <v>1568</v>
      </c>
      <c r="F753" s="39" t="s">
        <v>1569</v>
      </c>
      <c r="G753" s="22">
        <v>216.02</v>
      </c>
      <c r="H753" s="22">
        <v>209.82</v>
      </c>
      <c r="I753" s="31" t="s">
        <v>1233</v>
      </c>
      <c r="J753" s="29">
        <v>98.27</v>
      </c>
      <c r="K753" s="28">
        <f t="shared" si="165"/>
        <v>45.491158226090171</v>
      </c>
      <c r="L753" s="37">
        <v>3</v>
      </c>
      <c r="M753" s="29">
        <f t="shared" si="166"/>
        <v>0.97129895380057396</v>
      </c>
      <c r="N753" s="19"/>
    </row>
    <row r="754" spans="1:14" ht="38.1" customHeight="1" x14ac:dyDescent="0.2">
      <c r="A754" s="12">
        <f t="shared" si="167"/>
        <v>31</v>
      </c>
      <c r="B754" s="12" t="s">
        <v>1570</v>
      </c>
      <c r="C754" s="20" t="s">
        <v>12</v>
      </c>
      <c r="D754" s="17" t="s">
        <v>6</v>
      </c>
      <c r="E754" s="38" t="s">
        <v>1568</v>
      </c>
      <c r="F754" s="39" t="s">
        <v>1569</v>
      </c>
      <c r="G754" s="22">
        <v>269.10000000000002</v>
      </c>
      <c r="H754" s="22">
        <v>258.94</v>
      </c>
      <c r="I754" s="31" t="s">
        <v>1254</v>
      </c>
      <c r="J754" s="29">
        <v>110.91</v>
      </c>
      <c r="K754" s="28">
        <f t="shared" si="165"/>
        <v>41.215161649944257</v>
      </c>
      <c r="L754" s="37">
        <v>3</v>
      </c>
      <c r="M754" s="29">
        <f t="shared" si="166"/>
        <v>0.96224451876625783</v>
      </c>
      <c r="N754" s="19"/>
    </row>
    <row r="755" spans="1:14" ht="38.1" customHeight="1" x14ac:dyDescent="0.2">
      <c r="A755" s="12">
        <f t="shared" si="167"/>
        <v>32</v>
      </c>
      <c r="B755" s="12" t="s">
        <v>1571</v>
      </c>
      <c r="C755" s="20" t="s">
        <v>12</v>
      </c>
      <c r="D755" s="17" t="s">
        <v>6</v>
      </c>
      <c r="E755" s="38" t="s">
        <v>1572</v>
      </c>
      <c r="F755" s="39" t="s">
        <v>1573</v>
      </c>
      <c r="G755" s="22">
        <v>269.48</v>
      </c>
      <c r="H755" s="22">
        <v>326.63</v>
      </c>
      <c r="I755" s="31" t="s">
        <v>1415</v>
      </c>
      <c r="J755" s="29">
        <v>102.77</v>
      </c>
      <c r="K755" s="28">
        <f t="shared" si="165"/>
        <v>38.136410865370337</v>
      </c>
      <c r="L755" s="37">
        <v>4</v>
      </c>
      <c r="M755" s="29">
        <f t="shared" si="166"/>
        <v>1.2120751076146652</v>
      </c>
      <c r="N755" s="19"/>
    </row>
    <row r="756" spans="1:14" ht="38.1" customHeight="1" x14ac:dyDescent="0.2">
      <c r="A756" s="12">
        <f t="shared" si="167"/>
        <v>33</v>
      </c>
      <c r="B756" s="12" t="s">
        <v>1574</v>
      </c>
      <c r="C756" s="20" t="s">
        <v>12</v>
      </c>
      <c r="D756" s="17" t="s">
        <v>6</v>
      </c>
      <c r="E756" s="38" t="s">
        <v>1575</v>
      </c>
      <c r="F756" s="39" t="s">
        <v>1576</v>
      </c>
      <c r="G756" s="22">
        <v>185.72</v>
      </c>
      <c r="H756" s="22">
        <v>284.43</v>
      </c>
      <c r="I756" s="31" t="s">
        <v>1186</v>
      </c>
      <c r="J756" s="29">
        <v>91.68</v>
      </c>
      <c r="K756" s="28">
        <f t="shared" si="165"/>
        <v>49.36463493430972</v>
      </c>
      <c r="L756" s="37">
        <v>4</v>
      </c>
      <c r="M756" s="29">
        <f t="shared" si="166"/>
        <v>1.5314990307990524</v>
      </c>
      <c r="N756" s="19"/>
    </row>
    <row r="757" spans="1:14" ht="38.1" customHeight="1" x14ac:dyDescent="0.2">
      <c r="A757" s="12">
        <f t="shared" si="167"/>
        <v>34</v>
      </c>
      <c r="B757" s="12" t="s">
        <v>1577</v>
      </c>
      <c r="C757" s="20" t="s">
        <v>12</v>
      </c>
      <c r="D757" s="17" t="s">
        <v>6</v>
      </c>
      <c r="E757" s="38" t="s">
        <v>1578</v>
      </c>
      <c r="F757" s="39" t="s">
        <v>1579</v>
      </c>
      <c r="G757" s="22">
        <v>182.39</v>
      </c>
      <c r="H757" s="22">
        <v>284.43</v>
      </c>
      <c r="I757" s="31" t="s">
        <v>1184</v>
      </c>
      <c r="J757" s="29">
        <v>91.68</v>
      </c>
      <c r="K757" s="28">
        <f t="shared" si="165"/>
        <v>50.265913701409069</v>
      </c>
      <c r="L757" s="37">
        <v>4</v>
      </c>
      <c r="M757" s="29">
        <f t="shared" si="166"/>
        <v>1.5594604967377599</v>
      </c>
      <c r="N757" s="19"/>
    </row>
    <row r="758" spans="1:14" ht="38.1" customHeight="1" x14ac:dyDescent="0.2">
      <c r="A758" s="14" t="s">
        <v>1580</v>
      </c>
      <c r="B758" s="14">
        <f>COUNT((A759:A768))</f>
        <v>10</v>
      </c>
      <c r="C758" s="15"/>
      <c r="D758" s="14"/>
      <c r="E758" s="14"/>
      <c r="F758" s="14"/>
      <c r="G758" s="16">
        <f>SUBTOTAL(9,G759:G768)</f>
        <v>2476.17</v>
      </c>
      <c r="H758" s="16">
        <f>SUBTOTAL(9,H759:H768)</f>
        <v>2541.77</v>
      </c>
      <c r="I758" s="16"/>
      <c r="J758" s="27"/>
      <c r="K758" s="27"/>
      <c r="L758" s="35"/>
      <c r="M758" s="27"/>
      <c r="N758" s="14"/>
    </row>
    <row r="759" spans="1:14" ht="38.1" customHeight="1" x14ac:dyDescent="0.2">
      <c r="A759" s="12">
        <v>1</v>
      </c>
      <c r="B759" s="12" t="s">
        <v>1581</v>
      </c>
      <c r="C759" s="20" t="s">
        <v>12</v>
      </c>
      <c r="D759" s="17" t="s">
        <v>6</v>
      </c>
      <c r="E759" s="38" t="s">
        <v>1582</v>
      </c>
      <c r="F759" s="39" t="s">
        <v>1583</v>
      </c>
      <c r="G759" s="23">
        <v>248.4</v>
      </c>
      <c r="H759" s="23">
        <v>326.63</v>
      </c>
      <c r="I759" s="31" t="s">
        <v>1441</v>
      </c>
      <c r="J759" s="29">
        <v>102.77</v>
      </c>
      <c r="K759" s="28">
        <f t="shared" ref="K759:K768" si="168">J759/G759*100</f>
        <v>41.372785829307567</v>
      </c>
      <c r="L759" s="37">
        <v>4</v>
      </c>
      <c r="M759" s="29">
        <f t="shared" ref="M759:M768" si="169">H759/G759</f>
        <v>1.3149355877616746</v>
      </c>
      <c r="N759" s="19"/>
    </row>
    <row r="760" spans="1:14" ht="38.1" customHeight="1" x14ac:dyDescent="0.2">
      <c r="A760" s="12">
        <f>A759+1</f>
        <v>2</v>
      </c>
      <c r="B760" s="12" t="s">
        <v>1584</v>
      </c>
      <c r="C760" s="20" t="s">
        <v>12</v>
      </c>
      <c r="D760" s="17" t="s">
        <v>6</v>
      </c>
      <c r="E760" s="38" t="s">
        <v>1585</v>
      </c>
      <c r="F760" s="39" t="s">
        <v>1586</v>
      </c>
      <c r="G760" s="22">
        <v>248.4</v>
      </c>
      <c r="H760" s="22">
        <v>326.63</v>
      </c>
      <c r="I760" s="31" t="s">
        <v>1415</v>
      </c>
      <c r="J760" s="29">
        <v>102.77</v>
      </c>
      <c r="K760" s="28">
        <f t="shared" si="168"/>
        <v>41.372785829307567</v>
      </c>
      <c r="L760" s="37">
        <v>4</v>
      </c>
      <c r="M760" s="29">
        <f t="shared" si="169"/>
        <v>1.3149355877616746</v>
      </c>
      <c r="N760" s="19"/>
    </row>
    <row r="761" spans="1:14" ht="38.1" customHeight="1" x14ac:dyDescent="0.2">
      <c r="A761" s="12">
        <f t="shared" ref="A761:A768" si="170">A760+1</f>
        <v>3</v>
      </c>
      <c r="B761" s="12" t="s">
        <v>1587</v>
      </c>
      <c r="C761" s="20" t="s">
        <v>12</v>
      </c>
      <c r="D761" s="17" t="s">
        <v>6</v>
      </c>
      <c r="E761" s="38" t="s">
        <v>1588</v>
      </c>
      <c r="F761" s="39" t="s">
        <v>1589</v>
      </c>
      <c r="G761" s="22">
        <v>213.19</v>
      </c>
      <c r="H761" s="22">
        <v>235.35</v>
      </c>
      <c r="I761" s="31" t="s">
        <v>1272</v>
      </c>
      <c r="J761" s="29">
        <v>107.96</v>
      </c>
      <c r="K761" s="28">
        <f t="shared" si="168"/>
        <v>50.640273934049439</v>
      </c>
      <c r="L761" s="37">
        <v>3</v>
      </c>
      <c r="M761" s="29">
        <f t="shared" si="169"/>
        <v>1.1039448379379895</v>
      </c>
      <c r="N761" s="19"/>
    </row>
    <row r="762" spans="1:14" ht="38.1" customHeight="1" x14ac:dyDescent="0.2">
      <c r="A762" s="12">
        <f t="shared" si="170"/>
        <v>4</v>
      </c>
      <c r="B762" s="12" t="s">
        <v>1590</v>
      </c>
      <c r="C762" s="20" t="s">
        <v>12</v>
      </c>
      <c r="D762" s="17" t="s">
        <v>6</v>
      </c>
      <c r="E762" s="38" t="s">
        <v>1588</v>
      </c>
      <c r="F762" s="39" t="s">
        <v>1589</v>
      </c>
      <c r="G762" s="22">
        <v>213.63</v>
      </c>
      <c r="H762" s="22">
        <v>207.96</v>
      </c>
      <c r="I762" s="31" t="s">
        <v>1299</v>
      </c>
      <c r="J762" s="29">
        <v>97.93</v>
      </c>
      <c r="K762" s="28">
        <f t="shared" si="168"/>
        <v>45.840939942891922</v>
      </c>
      <c r="L762" s="37">
        <v>3</v>
      </c>
      <c r="M762" s="29">
        <f t="shared" si="169"/>
        <v>0.9734587838786688</v>
      </c>
      <c r="N762" s="19"/>
    </row>
    <row r="763" spans="1:14" ht="38.1" customHeight="1" x14ac:dyDescent="0.2">
      <c r="A763" s="12">
        <f t="shared" si="170"/>
        <v>5</v>
      </c>
      <c r="B763" s="12" t="s">
        <v>1591</v>
      </c>
      <c r="C763" s="20" t="s">
        <v>12</v>
      </c>
      <c r="D763" s="17" t="s">
        <v>6</v>
      </c>
      <c r="E763" s="38" t="s">
        <v>1588</v>
      </c>
      <c r="F763" s="39" t="s">
        <v>1589</v>
      </c>
      <c r="G763" s="22">
        <v>242.74</v>
      </c>
      <c r="H763" s="22">
        <v>235.35</v>
      </c>
      <c r="I763" s="31" t="s">
        <v>1272</v>
      </c>
      <c r="J763" s="29">
        <v>107.96</v>
      </c>
      <c r="K763" s="28">
        <f t="shared" si="168"/>
        <v>44.475570569333442</v>
      </c>
      <c r="L763" s="37">
        <v>3</v>
      </c>
      <c r="M763" s="29">
        <f t="shared" si="169"/>
        <v>0.9695559034357748</v>
      </c>
      <c r="N763" s="19"/>
    </row>
    <row r="764" spans="1:14" ht="38.1" customHeight="1" x14ac:dyDescent="0.2">
      <c r="A764" s="12">
        <f t="shared" si="170"/>
        <v>6</v>
      </c>
      <c r="B764" s="12" t="s">
        <v>1592</v>
      </c>
      <c r="C764" s="20" t="s">
        <v>12</v>
      </c>
      <c r="D764" s="17" t="s">
        <v>6</v>
      </c>
      <c r="E764" s="38" t="s">
        <v>1593</v>
      </c>
      <c r="F764" s="39" t="s">
        <v>1594</v>
      </c>
      <c r="G764" s="22">
        <v>242.74</v>
      </c>
      <c r="H764" s="22">
        <v>235.35</v>
      </c>
      <c r="I764" s="31" t="s">
        <v>1276</v>
      </c>
      <c r="J764" s="29">
        <v>107.96</v>
      </c>
      <c r="K764" s="28">
        <f t="shared" si="168"/>
        <v>44.475570569333442</v>
      </c>
      <c r="L764" s="37">
        <v>3</v>
      </c>
      <c r="M764" s="29">
        <f t="shared" si="169"/>
        <v>0.9695559034357748</v>
      </c>
      <c r="N764" s="19"/>
    </row>
    <row r="765" spans="1:14" ht="38.1" customHeight="1" x14ac:dyDescent="0.2">
      <c r="A765" s="12">
        <f t="shared" si="170"/>
        <v>7</v>
      </c>
      <c r="B765" s="12" t="s">
        <v>1595</v>
      </c>
      <c r="C765" s="20" t="s">
        <v>12</v>
      </c>
      <c r="D765" s="17" t="s">
        <v>6</v>
      </c>
      <c r="E765" s="38" t="s">
        <v>1593</v>
      </c>
      <c r="F765" s="39" t="s">
        <v>1594</v>
      </c>
      <c r="G765" s="22">
        <v>242.74</v>
      </c>
      <c r="H765" s="22">
        <v>235.35</v>
      </c>
      <c r="I765" s="31" t="s">
        <v>1272</v>
      </c>
      <c r="J765" s="29">
        <v>107.96</v>
      </c>
      <c r="K765" s="28">
        <f t="shared" si="168"/>
        <v>44.475570569333442</v>
      </c>
      <c r="L765" s="37">
        <v>3</v>
      </c>
      <c r="M765" s="29">
        <f t="shared" si="169"/>
        <v>0.9695559034357748</v>
      </c>
      <c r="N765" s="19"/>
    </row>
    <row r="766" spans="1:14" ht="38.1" customHeight="1" x14ac:dyDescent="0.2">
      <c r="A766" s="12">
        <f t="shared" si="170"/>
        <v>8</v>
      </c>
      <c r="B766" s="12" t="s">
        <v>1596</v>
      </c>
      <c r="C766" s="20" t="s">
        <v>12</v>
      </c>
      <c r="D766" s="17" t="s">
        <v>6</v>
      </c>
      <c r="E766" s="38" t="s">
        <v>1593</v>
      </c>
      <c r="F766" s="39" t="s">
        <v>1594</v>
      </c>
      <c r="G766" s="22">
        <v>242.74</v>
      </c>
      <c r="H766" s="22">
        <v>235.35</v>
      </c>
      <c r="I766" s="31" t="s">
        <v>1276</v>
      </c>
      <c r="J766" s="29">
        <v>107.96</v>
      </c>
      <c r="K766" s="28">
        <f t="shared" si="168"/>
        <v>44.475570569333442</v>
      </c>
      <c r="L766" s="37">
        <v>3</v>
      </c>
      <c r="M766" s="29">
        <f t="shared" si="169"/>
        <v>0.9695559034357748</v>
      </c>
      <c r="N766" s="19"/>
    </row>
    <row r="767" spans="1:14" ht="38.1" customHeight="1" x14ac:dyDescent="0.2">
      <c r="A767" s="12">
        <f>A766+1</f>
        <v>9</v>
      </c>
      <c r="B767" s="12" t="s">
        <v>1597</v>
      </c>
      <c r="C767" s="20" t="s">
        <v>12</v>
      </c>
      <c r="D767" s="17" t="s">
        <v>6</v>
      </c>
      <c r="E767" s="38" t="s">
        <v>867</v>
      </c>
      <c r="F767" s="39" t="s">
        <v>868</v>
      </c>
      <c r="G767" s="22">
        <v>353.78</v>
      </c>
      <c r="H767" s="22">
        <v>293.98</v>
      </c>
      <c r="I767" s="31" t="s">
        <v>1196</v>
      </c>
      <c r="J767" s="29">
        <v>132.97</v>
      </c>
      <c r="K767" s="28">
        <f t="shared" si="168"/>
        <v>37.585505116173898</v>
      </c>
      <c r="L767" s="37">
        <v>3</v>
      </c>
      <c r="M767" s="29">
        <f t="shared" si="169"/>
        <v>0.83096839843970838</v>
      </c>
      <c r="N767" s="19"/>
    </row>
    <row r="768" spans="1:14" ht="38.1" customHeight="1" x14ac:dyDescent="0.2">
      <c r="A768" s="12">
        <f t="shared" si="170"/>
        <v>10</v>
      </c>
      <c r="B768" s="12" t="s">
        <v>1598</v>
      </c>
      <c r="C768" s="20" t="s">
        <v>12</v>
      </c>
      <c r="D768" s="17" t="s">
        <v>6</v>
      </c>
      <c r="E768" s="38" t="s">
        <v>867</v>
      </c>
      <c r="F768" s="39" t="s">
        <v>868</v>
      </c>
      <c r="G768" s="22">
        <v>227.81</v>
      </c>
      <c r="H768" s="22">
        <v>209.82</v>
      </c>
      <c r="I768" s="31" t="s">
        <v>1233</v>
      </c>
      <c r="J768" s="29">
        <v>98.27</v>
      </c>
      <c r="K768" s="28">
        <f t="shared" si="168"/>
        <v>43.136824546771429</v>
      </c>
      <c r="L768" s="37">
        <v>3</v>
      </c>
      <c r="M768" s="29">
        <f t="shared" si="169"/>
        <v>0.9210306834642904</v>
      </c>
      <c r="N768" s="19"/>
    </row>
    <row r="769" spans="1:14" ht="38.1" customHeight="1" x14ac:dyDescent="0.2">
      <c r="A769" s="14" t="s">
        <v>1599</v>
      </c>
      <c r="B769" s="14">
        <f>COUNT((A770))</f>
        <v>1</v>
      </c>
      <c r="C769" s="15"/>
      <c r="D769" s="14"/>
      <c r="E769" s="14"/>
      <c r="F769" s="14"/>
      <c r="G769" s="16">
        <f>SUBTOTAL(9,G770:G770)</f>
        <v>210.31</v>
      </c>
      <c r="H769" s="16">
        <f>SUBTOTAL(9,H770:H770)</f>
        <v>196.25</v>
      </c>
      <c r="I769" s="16"/>
      <c r="J769" s="27"/>
      <c r="K769" s="27"/>
      <c r="L769" s="35"/>
      <c r="M769" s="27"/>
      <c r="N769" s="14"/>
    </row>
    <row r="770" spans="1:14" ht="38.1" customHeight="1" x14ac:dyDescent="0.2">
      <c r="A770" s="12">
        <v>1</v>
      </c>
      <c r="B770" s="12" t="s">
        <v>1600</v>
      </c>
      <c r="C770" s="20" t="s">
        <v>12</v>
      </c>
      <c r="D770" s="17" t="s">
        <v>6</v>
      </c>
      <c r="E770" s="38" t="s">
        <v>1057</v>
      </c>
      <c r="F770" s="39" t="s">
        <v>1058</v>
      </c>
      <c r="G770" s="23">
        <v>210.31</v>
      </c>
      <c r="H770" s="23">
        <v>196.25</v>
      </c>
      <c r="I770" s="31" t="s">
        <v>1601</v>
      </c>
      <c r="J770" s="29">
        <v>86.33</v>
      </c>
      <c r="K770" s="28">
        <f t="shared" ref="K770" si="171">J770/G770*100</f>
        <v>41.048927773287055</v>
      </c>
      <c r="L770" s="37">
        <v>3</v>
      </c>
      <c r="M770" s="29">
        <f t="shared" ref="M770" si="172">H770/G770</f>
        <v>0.9331463078312966</v>
      </c>
      <c r="N770" s="19"/>
    </row>
    <row r="771" spans="1:14" ht="38.1" customHeight="1" x14ac:dyDescent="0.2">
      <c r="A771" s="14" t="s">
        <v>1602</v>
      </c>
      <c r="B771" s="14">
        <f>COUNT((A772:A779))</f>
        <v>8</v>
      </c>
      <c r="C771" s="15"/>
      <c r="D771" s="14"/>
      <c r="E771" s="14"/>
      <c r="F771" s="14"/>
      <c r="G771" s="16">
        <f>SUBTOTAL(9,G772:G779)</f>
        <v>1728</v>
      </c>
      <c r="H771" s="16">
        <f>SUBTOTAL(9,H772:H779)</f>
        <v>2522.1600000000003</v>
      </c>
      <c r="I771" s="16"/>
      <c r="J771" s="27"/>
      <c r="K771" s="27"/>
      <c r="L771" s="35"/>
      <c r="M771" s="27"/>
      <c r="N771" s="14"/>
    </row>
    <row r="772" spans="1:14" ht="38.1" customHeight="1" x14ac:dyDescent="0.2">
      <c r="A772" s="12">
        <v>1</v>
      </c>
      <c r="B772" s="12" t="s">
        <v>1603</v>
      </c>
      <c r="C772" s="20" t="s">
        <v>12</v>
      </c>
      <c r="D772" s="17" t="s">
        <v>6</v>
      </c>
      <c r="E772" s="38" t="s">
        <v>1150</v>
      </c>
      <c r="F772" s="39" t="s">
        <v>1151</v>
      </c>
      <c r="G772" s="23">
        <v>324</v>
      </c>
      <c r="H772" s="23">
        <v>407.79</v>
      </c>
      <c r="I772" s="31" t="s">
        <v>1335</v>
      </c>
      <c r="J772" s="29">
        <v>127.18</v>
      </c>
      <c r="K772" s="28">
        <f t="shared" ref="K772:K779" si="173">J772/G772*100</f>
        <v>39.253086419753089</v>
      </c>
      <c r="L772" s="37">
        <v>4</v>
      </c>
      <c r="M772" s="29">
        <f t="shared" ref="M772:M779" si="174">H772/G772</f>
        <v>1.2586111111111111</v>
      </c>
      <c r="N772" s="19"/>
    </row>
    <row r="773" spans="1:14" ht="38.1" customHeight="1" x14ac:dyDescent="0.2">
      <c r="A773" s="12">
        <f>A772+1</f>
        <v>2</v>
      </c>
      <c r="B773" s="12" t="s">
        <v>1604</v>
      </c>
      <c r="C773" s="20" t="s">
        <v>12</v>
      </c>
      <c r="D773" s="17" t="s">
        <v>6</v>
      </c>
      <c r="E773" s="38" t="s">
        <v>1150</v>
      </c>
      <c r="F773" s="39" t="s">
        <v>1151</v>
      </c>
      <c r="G773" s="22">
        <v>180</v>
      </c>
      <c r="H773" s="22">
        <v>284.43</v>
      </c>
      <c r="I773" s="31" t="s">
        <v>1184</v>
      </c>
      <c r="J773" s="29">
        <v>91.68</v>
      </c>
      <c r="K773" s="28">
        <f t="shared" si="173"/>
        <v>50.933333333333344</v>
      </c>
      <c r="L773" s="37">
        <v>4</v>
      </c>
      <c r="M773" s="29">
        <f t="shared" si="174"/>
        <v>1.5801666666666667</v>
      </c>
      <c r="N773" s="19"/>
    </row>
    <row r="774" spans="1:14" ht="38.1" customHeight="1" x14ac:dyDescent="0.2">
      <c r="A774" s="12">
        <f t="shared" ref="A774:A779" si="175">A773+1</f>
        <v>3</v>
      </c>
      <c r="B774" s="12" t="s">
        <v>1605</v>
      </c>
      <c r="C774" s="20" t="s">
        <v>12</v>
      </c>
      <c r="D774" s="17" t="s">
        <v>6</v>
      </c>
      <c r="E774" s="38" t="s">
        <v>1606</v>
      </c>
      <c r="F774" s="39" t="s">
        <v>1607</v>
      </c>
      <c r="G774" s="22">
        <v>180</v>
      </c>
      <c r="H774" s="22">
        <v>284.43</v>
      </c>
      <c r="I774" s="31" t="s">
        <v>1186</v>
      </c>
      <c r="J774" s="29">
        <v>91.68</v>
      </c>
      <c r="K774" s="28">
        <f t="shared" si="173"/>
        <v>50.933333333333344</v>
      </c>
      <c r="L774" s="37">
        <v>4</v>
      </c>
      <c r="M774" s="29">
        <f t="shared" si="174"/>
        <v>1.5801666666666667</v>
      </c>
      <c r="N774" s="19"/>
    </row>
    <row r="775" spans="1:14" ht="38.1" customHeight="1" x14ac:dyDescent="0.2">
      <c r="A775" s="12">
        <f t="shared" si="175"/>
        <v>4</v>
      </c>
      <c r="B775" s="12" t="s">
        <v>1608</v>
      </c>
      <c r="C775" s="20" t="s">
        <v>12</v>
      </c>
      <c r="D775" s="17" t="s">
        <v>6</v>
      </c>
      <c r="E775" s="38" t="s">
        <v>1609</v>
      </c>
      <c r="F775" s="39" t="s">
        <v>1610</v>
      </c>
      <c r="G775" s="22">
        <v>180</v>
      </c>
      <c r="H775" s="22">
        <v>284.43</v>
      </c>
      <c r="I775" s="31" t="s">
        <v>1184</v>
      </c>
      <c r="J775" s="29">
        <v>91.68</v>
      </c>
      <c r="K775" s="28">
        <f t="shared" si="173"/>
        <v>50.933333333333344</v>
      </c>
      <c r="L775" s="37">
        <v>4</v>
      </c>
      <c r="M775" s="29">
        <f t="shared" si="174"/>
        <v>1.5801666666666667</v>
      </c>
      <c r="N775" s="19"/>
    </row>
    <row r="776" spans="1:14" ht="38.1" customHeight="1" x14ac:dyDescent="0.2">
      <c r="A776" s="12">
        <f t="shared" si="175"/>
        <v>5</v>
      </c>
      <c r="B776" s="12" t="s">
        <v>1611</v>
      </c>
      <c r="C776" s="20" t="s">
        <v>12</v>
      </c>
      <c r="D776" s="17" t="s">
        <v>6</v>
      </c>
      <c r="E776" s="38" t="s">
        <v>1609</v>
      </c>
      <c r="F776" s="39" t="s">
        <v>1610</v>
      </c>
      <c r="G776" s="22">
        <v>180</v>
      </c>
      <c r="H776" s="22">
        <v>284.43</v>
      </c>
      <c r="I776" s="31" t="s">
        <v>1186</v>
      </c>
      <c r="J776" s="29">
        <v>91.68</v>
      </c>
      <c r="K776" s="28">
        <f t="shared" si="173"/>
        <v>50.933333333333344</v>
      </c>
      <c r="L776" s="37">
        <v>4</v>
      </c>
      <c r="M776" s="29">
        <f t="shared" si="174"/>
        <v>1.5801666666666667</v>
      </c>
      <c r="N776" s="19"/>
    </row>
    <row r="777" spans="1:14" ht="38.1" customHeight="1" x14ac:dyDescent="0.2">
      <c r="A777" s="12">
        <f t="shared" si="175"/>
        <v>6</v>
      </c>
      <c r="B777" s="12" t="s">
        <v>1612</v>
      </c>
      <c r="C777" s="20" t="s">
        <v>12</v>
      </c>
      <c r="D777" s="17" t="s">
        <v>6</v>
      </c>
      <c r="E777" s="38" t="s">
        <v>1609</v>
      </c>
      <c r="F777" s="39" t="s">
        <v>1610</v>
      </c>
      <c r="G777" s="22">
        <v>180</v>
      </c>
      <c r="H777" s="22">
        <v>284.43</v>
      </c>
      <c r="I777" s="31" t="s">
        <v>1184</v>
      </c>
      <c r="J777" s="29">
        <v>91.68</v>
      </c>
      <c r="K777" s="28">
        <f t="shared" si="173"/>
        <v>50.933333333333344</v>
      </c>
      <c r="L777" s="37">
        <v>4</v>
      </c>
      <c r="M777" s="29">
        <f t="shared" si="174"/>
        <v>1.5801666666666667</v>
      </c>
      <c r="N777" s="19"/>
    </row>
    <row r="778" spans="1:14" ht="38.1" customHeight="1" x14ac:dyDescent="0.2">
      <c r="A778" s="12">
        <f t="shared" si="175"/>
        <v>7</v>
      </c>
      <c r="B778" s="12" t="s">
        <v>1613</v>
      </c>
      <c r="C778" s="20" t="s">
        <v>12</v>
      </c>
      <c r="D778" s="17" t="s">
        <v>6</v>
      </c>
      <c r="E778" s="38" t="s">
        <v>1609</v>
      </c>
      <c r="F778" s="39" t="s">
        <v>1610</v>
      </c>
      <c r="G778" s="22">
        <v>180</v>
      </c>
      <c r="H778" s="22">
        <v>284.43</v>
      </c>
      <c r="I778" s="31" t="s">
        <v>1186</v>
      </c>
      <c r="J778" s="29">
        <v>91.68</v>
      </c>
      <c r="K778" s="28">
        <f t="shared" si="173"/>
        <v>50.933333333333344</v>
      </c>
      <c r="L778" s="37">
        <v>4</v>
      </c>
      <c r="M778" s="29">
        <f t="shared" si="174"/>
        <v>1.5801666666666667</v>
      </c>
      <c r="N778" s="19"/>
    </row>
    <row r="779" spans="1:14" ht="38.1" customHeight="1" x14ac:dyDescent="0.2">
      <c r="A779" s="12">
        <f t="shared" si="175"/>
        <v>8</v>
      </c>
      <c r="B779" s="12" t="s">
        <v>1614</v>
      </c>
      <c r="C779" s="20" t="s">
        <v>12</v>
      </c>
      <c r="D779" s="17" t="s">
        <v>6</v>
      </c>
      <c r="E779" s="38" t="s">
        <v>1615</v>
      </c>
      <c r="F779" s="39" t="s">
        <v>1616</v>
      </c>
      <c r="G779" s="22">
        <v>324</v>
      </c>
      <c r="H779" s="22">
        <v>407.79</v>
      </c>
      <c r="I779" s="31" t="s">
        <v>1617</v>
      </c>
      <c r="J779" s="29">
        <v>127.18</v>
      </c>
      <c r="K779" s="28">
        <f t="shared" si="173"/>
        <v>39.253086419753089</v>
      </c>
      <c r="L779" s="37">
        <v>4</v>
      </c>
      <c r="M779" s="29">
        <f t="shared" si="174"/>
        <v>1.2586111111111111</v>
      </c>
      <c r="N779" s="19"/>
    </row>
    <row r="780" spans="1:14" ht="38.1" customHeight="1" x14ac:dyDescent="0.2">
      <c r="A780" s="14" t="s">
        <v>1618</v>
      </c>
      <c r="B780" s="14">
        <f>COUNT((A781:A783))</f>
        <v>3</v>
      </c>
      <c r="C780" s="15"/>
      <c r="D780" s="14"/>
      <c r="E780" s="14"/>
      <c r="F780" s="14"/>
      <c r="G780" s="16">
        <f>SUBTOTAL(9,G781:G783)</f>
        <v>682.56999999999994</v>
      </c>
      <c r="H780" s="16">
        <f>SUBTOTAL(9,H781:H783)</f>
        <v>588.75</v>
      </c>
      <c r="I780" s="16"/>
      <c r="J780" s="27"/>
      <c r="K780" s="27"/>
      <c r="L780" s="35"/>
      <c r="M780" s="27"/>
      <c r="N780" s="14"/>
    </row>
    <row r="781" spans="1:14" ht="38.1" customHeight="1" x14ac:dyDescent="0.2">
      <c r="A781" s="12">
        <v>1</v>
      </c>
      <c r="B781" s="12" t="s">
        <v>1619</v>
      </c>
      <c r="C781" s="20" t="s">
        <v>12</v>
      </c>
      <c r="D781" s="17" t="s">
        <v>6</v>
      </c>
      <c r="E781" s="38" t="s">
        <v>1620</v>
      </c>
      <c r="F781" s="39" t="s">
        <v>1621</v>
      </c>
      <c r="G781" s="23">
        <v>237.72</v>
      </c>
      <c r="H781" s="23">
        <v>196.25</v>
      </c>
      <c r="I781" s="31" t="s">
        <v>1601</v>
      </c>
      <c r="J781" s="29">
        <v>86.33</v>
      </c>
      <c r="K781" s="28">
        <f t="shared" ref="K781:K783" si="176">J781/G781*100</f>
        <v>36.315833753996294</v>
      </c>
      <c r="L781" s="37">
        <v>3</v>
      </c>
      <c r="M781" s="29">
        <f t="shared" ref="M781:M783" si="177">H781/G781</f>
        <v>0.82555106848393067</v>
      </c>
      <c r="N781" s="19"/>
    </row>
    <row r="782" spans="1:14" ht="38.1" customHeight="1" x14ac:dyDescent="0.2">
      <c r="A782" s="12">
        <f>A781+1</f>
        <v>2</v>
      </c>
      <c r="B782" s="12" t="s">
        <v>1622</v>
      </c>
      <c r="C782" s="20" t="s">
        <v>12</v>
      </c>
      <c r="D782" s="17" t="s">
        <v>6</v>
      </c>
      <c r="E782" s="38" t="s">
        <v>1623</v>
      </c>
      <c r="F782" s="39" t="s">
        <v>1624</v>
      </c>
      <c r="G782" s="22">
        <v>233.65</v>
      </c>
      <c r="H782" s="22">
        <v>196.25</v>
      </c>
      <c r="I782" s="31" t="s">
        <v>1625</v>
      </c>
      <c r="J782" s="29">
        <v>86.33</v>
      </c>
      <c r="K782" s="28">
        <f t="shared" si="176"/>
        <v>36.948427134603037</v>
      </c>
      <c r="L782" s="37">
        <v>3</v>
      </c>
      <c r="M782" s="29">
        <f t="shared" si="177"/>
        <v>0.83993152150652683</v>
      </c>
      <c r="N782" s="19"/>
    </row>
    <row r="783" spans="1:14" ht="38.1" customHeight="1" x14ac:dyDescent="0.2">
      <c r="A783" s="12">
        <f t="shared" ref="A783" si="178">A782+1</f>
        <v>3</v>
      </c>
      <c r="B783" s="12" t="s">
        <v>1626</v>
      </c>
      <c r="C783" s="20" t="s">
        <v>12</v>
      </c>
      <c r="D783" s="17" t="s">
        <v>6</v>
      </c>
      <c r="E783" s="38" t="s">
        <v>1627</v>
      </c>
      <c r="F783" s="39" t="s">
        <v>1628</v>
      </c>
      <c r="G783" s="22">
        <v>211.2</v>
      </c>
      <c r="H783" s="22">
        <v>196.25</v>
      </c>
      <c r="I783" s="31" t="s">
        <v>1601</v>
      </c>
      <c r="J783" s="29">
        <v>86.33</v>
      </c>
      <c r="K783" s="28">
        <f t="shared" si="176"/>
        <v>40.875946969696969</v>
      </c>
      <c r="L783" s="37">
        <v>3</v>
      </c>
      <c r="M783" s="29">
        <f t="shared" si="177"/>
        <v>0.92921401515151525</v>
      </c>
      <c r="N783" s="19"/>
    </row>
    <row r="784" spans="1:14" ht="37.9" customHeight="1" x14ac:dyDescent="0.2">
      <c r="A784" s="14" t="s">
        <v>1629</v>
      </c>
      <c r="B784" s="14">
        <f>COUNT((A785:A791))</f>
        <v>7</v>
      </c>
      <c r="C784" s="15"/>
      <c r="D784" s="14"/>
      <c r="E784" s="14"/>
      <c r="F784" s="14"/>
      <c r="G784" s="16">
        <f>SUBTOTAL(9,G785:G791)</f>
        <v>1654.6100000000001</v>
      </c>
      <c r="H784" s="16">
        <f>SUBTOTAL(9,H785:H791)</f>
        <v>1580.96</v>
      </c>
      <c r="I784" s="16"/>
      <c r="J784" s="27"/>
      <c r="K784" s="27"/>
      <c r="L784" s="35"/>
      <c r="M784" s="27"/>
      <c r="N784" s="14"/>
    </row>
    <row r="785" spans="1:14" ht="38.1" customHeight="1" x14ac:dyDescent="0.2">
      <c r="A785" s="12">
        <v>1</v>
      </c>
      <c r="B785" s="12" t="s">
        <v>1630</v>
      </c>
      <c r="C785" s="20" t="s">
        <v>12</v>
      </c>
      <c r="D785" s="17" t="s">
        <v>6</v>
      </c>
      <c r="E785" s="38" t="s">
        <v>913</v>
      </c>
      <c r="F785" s="39" t="s">
        <v>914</v>
      </c>
      <c r="G785" s="22">
        <v>260.63</v>
      </c>
      <c r="H785" s="22">
        <v>196.25</v>
      </c>
      <c r="I785" s="31" t="s">
        <v>1625</v>
      </c>
      <c r="J785" s="29">
        <v>86.33</v>
      </c>
      <c r="K785" s="28">
        <f t="shared" ref="K785:K791" si="179">J785/G785*100</f>
        <v>33.123585159037717</v>
      </c>
      <c r="L785" s="37">
        <v>3</v>
      </c>
      <c r="M785" s="29">
        <f t="shared" ref="M785:M791" si="180">H785/G785</f>
        <v>0.75298315619844225</v>
      </c>
      <c r="N785" s="19"/>
    </row>
    <row r="786" spans="1:14" ht="38.1" customHeight="1" x14ac:dyDescent="0.2">
      <c r="A786" s="12">
        <f t="shared" ref="A786:A791" si="181">A785+1</f>
        <v>2</v>
      </c>
      <c r="B786" s="12" t="s">
        <v>1631</v>
      </c>
      <c r="C786" s="20" t="s">
        <v>12</v>
      </c>
      <c r="D786" s="17" t="s">
        <v>6</v>
      </c>
      <c r="E786" s="38" t="s">
        <v>1632</v>
      </c>
      <c r="F786" s="39" t="s">
        <v>1633</v>
      </c>
      <c r="G786" s="22">
        <v>242.74</v>
      </c>
      <c r="H786" s="22">
        <v>235.35</v>
      </c>
      <c r="I786" s="31" t="s">
        <v>1272</v>
      </c>
      <c r="J786" s="29">
        <v>107.96</v>
      </c>
      <c r="K786" s="28">
        <f t="shared" si="179"/>
        <v>44.475570569333442</v>
      </c>
      <c r="L786" s="37">
        <v>3</v>
      </c>
      <c r="M786" s="29">
        <f t="shared" si="180"/>
        <v>0.9695559034357748</v>
      </c>
      <c r="N786" s="19"/>
    </row>
    <row r="787" spans="1:14" ht="38.1" customHeight="1" x14ac:dyDescent="0.2">
      <c r="A787" s="12">
        <f t="shared" si="181"/>
        <v>3</v>
      </c>
      <c r="B787" s="12" t="s">
        <v>1634</v>
      </c>
      <c r="C787" s="20" t="s">
        <v>12</v>
      </c>
      <c r="D787" s="17" t="s">
        <v>6</v>
      </c>
      <c r="E787" s="38" t="s">
        <v>1635</v>
      </c>
      <c r="F787" s="39" t="s">
        <v>1636</v>
      </c>
      <c r="G787" s="22">
        <v>242.74</v>
      </c>
      <c r="H787" s="22">
        <v>235.35</v>
      </c>
      <c r="I787" s="31" t="s">
        <v>1276</v>
      </c>
      <c r="J787" s="29">
        <v>107.96</v>
      </c>
      <c r="K787" s="28">
        <f t="shared" si="179"/>
        <v>44.475570569333442</v>
      </c>
      <c r="L787" s="37">
        <v>3</v>
      </c>
      <c r="M787" s="29">
        <f t="shared" si="180"/>
        <v>0.9695559034357748</v>
      </c>
      <c r="N787" s="19"/>
    </row>
    <row r="788" spans="1:14" ht="38.1" customHeight="1" x14ac:dyDescent="0.2">
      <c r="A788" s="12">
        <f t="shared" si="181"/>
        <v>4</v>
      </c>
      <c r="B788" s="12" t="s">
        <v>1637</v>
      </c>
      <c r="C788" s="20" t="s">
        <v>12</v>
      </c>
      <c r="D788" s="17" t="s">
        <v>6</v>
      </c>
      <c r="E788" s="38" t="s">
        <v>1635</v>
      </c>
      <c r="F788" s="39" t="s">
        <v>1636</v>
      </c>
      <c r="G788" s="22">
        <v>242.74</v>
      </c>
      <c r="H788" s="22">
        <v>235.35</v>
      </c>
      <c r="I788" s="31" t="s">
        <v>1272</v>
      </c>
      <c r="J788" s="29">
        <v>107.96</v>
      </c>
      <c r="K788" s="28">
        <f t="shared" si="179"/>
        <v>44.475570569333442</v>
      </c>
      <c r="L788" s="37">
        <v>3</v>
      </c>
      <c r="M788" s="29">
        <f t="shared" si="180"/>
        <v>0.9695559034357748</v>
      </c>
      <c r="N788" s="19"/>
    </row>
    <row r="789" spans="1:14" ht="38.1" customHeight="1" x14ac:dyDescent="0.2">
      <c r="A789" s="12">
        <f t="shared" si="181"/>
        <v>5</v>
      </c>
      <c r="B789" s="12" t="s">
        <v>1638</v>
      </c>
      <c r="C789" s="20" t="s">
        <v>12</v>
      </c>
      <c r="D789" s="17" t="s">
        <v>6</v>
      </c>
      <c r="E789" s="38" t="s">
        <v>1635</v>
      </c>
      <c r="F789" s="39" t="s">
        <v>1636</v>
      </c>
      <c r="G789" s="22">
        <v>242.74</v>
      </c>
      <c r="H789" s="22">
        <v>235.35</v>
      </c>
      <c r="I789" s="31" t="s">
        <v>1276</v>
      </c>
      <c r="J789" s="29">
        <v>107.96</v>
      </c>
      <c r="K789" s="28">
        <f t="shared" si="179"/>
        <v>44.475570569333442</v>
      </c>
      <c r="L789" s="37">
        <v>3</v>
      </c>
      <c r="M789" s="29">
        <f t="shared" si="180"/>
        <v>0.9695559034357748</v>
      </c>
      <c r="N789" s="19"/>
    </row>
    <row r="790" spans="1:14" ht="38.1" customHeight="1" x14ac:dyDescent="0.2">
      <c r="A790" s="12">
        <f t="shared" si="181"/>
        <v>6</v>
      </c>
      <c r="B790" s="12" t="s">
        <v>1639</v>
      </c>
      <c r="C790" s="20" t="s">
        <v>12</v>
      </c>
      <c r="D790" s="17" t="s">
        <v>6</v>
      </c>
      <c r="E790" s="38" t="s">
        <v>1635</v>
      </c>
      <c r="F790" s="39" t="s">
        <v>1636</v>
      </c>
      <c r="G790" s="22">
        <v>213.02</v>
      </c>
      <c r="H790" s="22">
        <v>207.96</v>
      </c>
      <c r="I790" s="31" t="s">
        <v>1301</v>
      </c>
      <c r="J790" s="29">
        <v>97.93</v>
      </c>
      <c r="K790" s="28">
        <f t="shared" si="179"/>
        <v>45.972209182236412</v>
      </c>
      <c r="L790" s="37">
        <v>3</v>
      </c>
      <c r="M790" s="29">
        <f t="shared" si="180"/>
        <v>0.9762463618439583</v>
      </c>
      <c r="N790" s="19"/>
    </row>
    <row r="791" spans="1:14" ht="38.1" customHeight="1" x14ac:dyDescent="0.2">
      <c r="A791" s="12">
        <f t="shared" si="181"/>
        <v>7</v>
      </c>
      <c r="B791" s="12" t="s">
        <v>1640</v>
      </c>
      <c r="C791" s="20" t="s">
        <v>12</v>
      </c>
      <c r="D791" s="17" t="s">
        <v>6</v>
      </c>
      <c r="E791" s="38" t="s">
        <v>1635</v>
      </c>
      <c r="F791" s="39" t="s">
        <v>1636</v>
      </c>
      <c r="G791" s="22">
        <v>210</v>
      </c>
      <c r="H791" s="22">
        <v>235.35</v>
      </c>
      <c r="I791" s="31" t="s">
        <v>1276</v>
      </c>
      <c r="J791" s="29">
        <v>107.96</v>
      </c>
      <c r="K791" s="28">
        <f t="shared" si="179"/>
        <v>51.409523809523805</v>
      </c>
      <c r="L791" s="37">
        <v>3</v>
      </c>
      <c r="M791" s="29">
        <f t="shared" si="180"/>
        <v>1.1207142857142858</v>
      </c>
      <c r="N791" s="19"/>
    </row>
    <row r="793" spans="1:14" x14ac:dyDescent="0.2">
      <c r="J793" s="52"/>
      <c r="K793" s="52"/>
      <c r="L793" s="52"/>
      <c r="M793" s="52"/>
      <c r="N793" s="52"/>
    </row>
  </sheetData>
  <mergeCells count="6">
    <mergeCell ref="A1:N1"/>
    <mergeCell ref="A2:N2"/>
    <mergeCell ref="J793:N793"/>
    <mergeCell ref="A6:N6"/>
    <mergeCell ref="A45:N45"/>
    <mergeCell ref="A206:N206"/>
  </mergeCells>
  <conditionalFormatting sqref="D9:D10">
    <cfRule type="expression" dxfId="47" priority="71">
      <formula>OR(AND(TODAY()&gt;DATEVALUE(#REF!),TODAY()&lt;#REF!,#REF!=0),AND(TODAY()&gt;#REF!,TODAY()&lt;#REF!,#REF!=0),AND(TODAY()&gt;#REF!,TODAY()&lt;#REF!,#REF!=0),AND(TODAY()&gt;#REF!,TODAY()&lt;#REF!,#REF!=0),AND(TODAY()&gt;#REF!,TODAY()&lt;#REF!,#REF!=0),AND(TODAY()&gt;#REF!,TODAY()&lt;#REF!,#REF!=0))</formula>
    </cfRule>
  </conditionalFormatting>
  <conditionalFormatting sqref="D12:D14 D16:D18">
    <cfRule type="expression" dxfId="46" priority="69">
      <formula>OR(AND(TODAY()&gt;DATEVALUE(#REF!),TODAY()&lt;#REF!,#REF!=0),AND(TODAY()&gt;#REF!,TODAY()&lt;#REF!,#REF!=0),AND(TODAY()&gt;#REF!,TODAY()&lt;#REF!,#REF!=0),AND(TODAY()&gt;#REF!,TODAY()&lt;#REF!,#REF!=0),AND(TODAY()&gt;#REF!,TODAY()&lt;#REF!,#REF!=0),AND(TODAY()&gt;#REF!,TODAY()&lt;#REF!,#REF!=0))</formula>
    </cfRule>
  </conditionalFormatting>
  <conditionalFormatting sqref="D20">
    <cfRule type="expression" dxfId="45" priority="68">
      <formula>OR(AND(TODAY()&gt;DATEVALUE(#REF!),TODAY()&lt;#REF!,#REF!=0),AND(TODAY()&gt;#REF!,TODAY()&lt;#REF!,#REF!=0),AND(TODAY()&gt;#REF!,TODAY()&lt;#REF!,#REF!=0),AND(TODAY()&gt;#REF!,TODAY()&lt;#REF!,#REF!=0),AND(TODAY()&gt;#REF!,TODAY()&lt;#REF!,#REF!=0),AND(TODAY()&gt;#REF!,TODAY()&lt;#REF!,#REF!=0))</formula>
    </cfRule>
  </conditionalFormatting>
  <conditionalFormatting sqref="D22 D24:D28 D32:D36 D44">
    <cfRule type="expression" dxfId="44" priority="64">
      <formula>OR(AND(TODAY()&gt;DATEVALUE(#REF!),TODAY()&lt;#REF!,#REF!=0),AND(TODAY()&gt;#REF!,TODAY()&lt;#REF!,#REF!=0),AND(TODAY()&gt;#REF!,TODAY()&lt;#REF!,#REF!=0),AND(TODAY()&gt;#REF!,TODAY()&lt;#REF!,#REF!=0),AND(TODAY()&gt;#REF!,TODAY()&lt;#REF!,#REF!=0),AND(TODAY()&gt;#REF!,TODAY()&lt;#REF!,#REF!=0))</formula>
    </cfRule>
  </conditionalFormatting>
  <conditionalFormatting sqref="D30">
    <cfRule type="expression" dxfId="43" priority="57">
      <formula>OR(AND(TODAY()&gt;DATEVALUE(#REF!),TODAY()&lt;#REF!,#REF!=0),AND(TODAY()&gt;#REF!,TODAY()&lt;#REF!,#REF!=0),AND(TODAY()&gt;#REF!,TODAY()&lt;#REF!,#REF!=0),AND(TODAY()&gt;#REF!,TODAY()&lt;#REF!,#REF!=0),AND(TODAY()&gt;#REF!,TODAY()&lt;#REF!,#REF!=0),AND(TODAY()&gt;#REF!,TODAY()&lt;#REF!,#REF!=0))</formula>
    </cfRule>
  </conditionalFormatting>
  <conditionalFormatting sqref="D38:D39 D41:D42">
    <cfRule type="expression" dxfId="42" priority="53">
      <formula>OR(AND(TODAY()&gt;DATEVALUE(#REF!),TODAY()&lt;#REF!,#REF!=0),AND(TODAY()&gt;#REF!,TODAY()&lt;#REF!,#REF!=0),AND(TODAY()&gt;#REF!,TODAY()&lt;#REF!,#REF!=0),AND(TODAY()&gt;#REF!,TODAY()&lt;#REF!,#REF!=0),AND(TODAY()&gt;#REF!,TODAY()&lt;#REF!,#REF!=0),AND(TODAY()&gt;#REF!,TODAY()&lt;#REF!,#REF!=0))</formula>
    </cfRule>
  </conditionalFormatting>
  <conditionalFormatting sqref="D50:D51 D356:D383 D518:D577 D660:D676">
    <cfRule type="expression" dxfId="41" priority="44">
      <formula>OR(AND(TODAY()&gt;DATEVALUE(#REF!),TODAY()&lt;#REF!,#REF!=0),AND(TODAY()&gt;#REF!,TODAY()&lt;#REF!,#REF!=0),AND(TODAY()&gt;#REF!,TODAY()&lt;#REF!,#REF!=0),AND(TODAY()&gt;#REF!,TODAY()&lt;#REF!,#REF!=0),AND(TODAY()&gt;#REF!,TODAY()&lt;#REF!,#REF!=0),AND(TODAY()&gt;#REF!,TODAY()&lt;#REF!,#REF!=0))</formula>
    </cfRule>
  </conditionalFormatting>
  <conditionalFormatting sqref="D53:D73">
    <cfRule type="expression" dxfId="40" priority="43">
      <formula>OR(AND(TODAY()&gt;DATEVALUE(#REF!),TODAY()&lt;#REF!,#REF!=0),AND(TODAY()&gt;#REF!,TODAY()&lt;#REF!,#REF!=0),AND(TODAY()&gt;#REF!,TODAY()&lt;#REF!,#REF!=0),AND(TODAY()&gt;#REF!,TODAY()&lt;#REF!,#REF!=0),AND(TODAY()&gt;#REF!,TODAY()&lt;#REF!,#REF!=0),AND(TODAY()&gt;#REF!,TODAY()&lt;#REF!,#REF!=0))</formula>
    </cfRule>
  </conditionalFormatting>
  <conditionalFormatting sqref="D82:D83">
    <cfRule type="expression" dxfId="39" priority="42">
      <formula>OR(AND(TODAY()&gt;DATEVALUE(#REF!),TODAY()&lt;#REF!,#REF!=0),AND(TODAY()&gt;#REF!,TODAY()&lt;#REF!,#REF!=0),AND(TODAY()&gt;#REF!,TODAY()&lt;#REF!,#REF!=0),AND(TODAY()&gt;#REF!,TODAY()&lt;#REF!,#REF!=0),AND(TODAY()&gt;#REF!,TODAY()&lt;#REF!,#REF!=0),AND(TODAY()&gt;#REF!,TODAY()&lt;#REF!,#REF!=0))</formula>
    </cfRule>
  </conditionalFormatting>
  <conditionalFormatting sqref="D88:D92 D94:D102">
    <cfRule type="expression" dxfId="38" priority="41">
      <formula>OR(AND(TODAY()&gt;DATEVALUE(#REF!),TODAY()&lt;#REF!,#REF!=0),AND(TODAY()&gt;#REF!,TODAY()&lt;#REF!,#REF!=0),AND(TODAY()&gt;#REF!,TODAY()&lt;#REF!,#REF!=0),AND(TODAY()&gt;#REF!,TODAY()&lt;#REF!,#REF!=0),AND(TODAY()&gt;#REF!,TODAY()&lt;#REF!,#REF!=0),AND(TODAY()&gt;#REF!,TODAY()&lt;#REF!,#REF!=0))</formula>
    </cfRule>
  </conditionalFormatting>
  <conditionalFormatting sqref="D104:D111">
    <cfRule type="expression" dxfId="37" priority="40">
      <formula>OR(AND(TODAY()&gt;DATEVALUE(#REF!),TODAY()&lt;#REF!,#REF!=0),AND(TODAY()&gt;#REF!,TODAY()&lt;#REF!,#REF!=0),AND(TODAY()&gt;#REF!,TODAY()&lt;#REF!,#REF!=0),AND(TODAY()&gt;#REF!,TODAY()&lt;#REF!,#REF!=0),AND(TODAY()&gt;#REF!,TODAY()&lt;#REF!,#REF!=0),AND(TODAY()&gt;#REF!,TODAY()&lt;#REF!,#REF!=0))</formula>
    </cfRule>
  </conditionalFormatting>
  <conditionalFormatting sqref="D113:D122">
    <cfRule type="expression" dxfId="36" priority="39">
      <formula>OR(AND(TODAY()&gt;DATEVALUE(#REF!),TODAY()&lt;#REF!,#REF!=0),AND(TODAY()&gt;#REF!,TODAY()&lt;#REF!,#REF!=0),AND(TODAY()&gt;#REF!,TODAY()&lt;#REF!,#REF!=0),AND(TODAY()&gt;#REF!,TODAY()&lt;#REF!,#REF!=0),AND(TODAY()&gt;#REF!,TODAY()&lt;#REF!,#REF!=0),AND(TODAY()&gt;#REF!,TODAY()&lt;#REF!,#REF!=0))</formula>
    </cfRule>
  </conditionalFormatting>
  <conditionalFormatting sqref="D124 D162:D165 D168 D171:D176 D178:D181 D184:D190 D195:D200">
    <cfRule type="expression" dxfId="35" priority="38">
      <formula>OR(AND(TODAY()&gt;DATEVALUE(#REF!),TODAY()&lt;#REF!,#REF!=0),AND(TODAY()&gt;#REF!,TODAY()&lt;#REF!,#REF!=0),AND(TODAY()&gt;#REF!,TODAY()&lt;#REF!,#REF!=0),AND(TODAY()&gt;#REF!,TODAY()&lt;#REF!,#REF!=0),AND(TODAY()&gt;#REF!,TODAY()&lt;#REF!,#REF!=0),AND(TODAY()&gt;#REF!,TODAY()&lt;#REF!,#REF!=0))</formula>
    </cfRule>
  </conditionalFormatting>
  <conditionalFormatting sqref="D126:D128 D130:D131 D133:D141 D143:D158">
    <cfRule type="expression" dxfId="34" priority="37">
      <formula>OR(AND(TODAY()&gt;DATEVALUE(#REF!),TODAY()&lt;#REF!,#REF!=0),AND(TODAY()&gt;#REF!,TODAY()&lt;#REF!,#REF!=0),AND(TODAY()&gt;#REF!,TODAY()&lt;#REF!,#REF!=0),AND(TODAY()&gt;#REF!,TODAY()&lt;#REF!,#REF!=0),AND(TODAY()&gt;#REF!,TODAY()&lt;#REF!,#REF!=0),AND(TODAY()&gt;#REF!,TODAY()&lt;#REF!,#REF!=0))</formula>
    </cfRule>
  </conditionalFormatting>
  <conditionalFormatting sqref="D202:D203 D205">
    <cfRule type="expression" dxfId="33" priority="35">
      <formula>OR(AND(TODAY()&gt;DATEVALUE(#REF!),TODAY()&lt;#REF!,#REF!=0),AND(TODAY()&gt;#REF!,TODAY()&lt;#REF!,#REF!=0),AND(TODAY()&gt;#REF!,TODAY()&lt;#REF!,#REF!=0),AND(TODAY()&gt;#REF!,TODAY()&lt;#REF!,#REF!=0),AND(TODAY()&gt;#REF!,TODAY()&lt;#REF!,#REF!=0),AND(TODAY()&gt;#REF!,TODAY()&lt;#REF!,#REF!=0))</formula>
    </cfRule>
  </conditionalFormatting>
  <conditionalFormatting sqref="D48:D49">
    <cfRule type="expression" dxfId="32" priority="34">
      <formula>OR(AND(TODAY()&gt;DATEVALUE(#REF!),TODAY()&lt;#REF!,#REF!=0),AND(TODAY()&gt;#REF!,TODAY()&lt;#REF!,#REF!=0),AND(TODAY()&gt;#REF!,TODAY()&lt;#REF!,#REF!=0),AND(TODAY()&gt;#REF!,TODAY()&lt;#REF!,#REF!=0),AND(TODAY()&gt;#REF!,TODAY()&lt;#REF!,#REF!=0),AND(TODAY()&gt;#REF!,TODAY()&lt;#REF!,#REF!=0))</formula>
    </cfRule>
  </conditionalFormatting>
  <conditionalFormatting sqref="D75:D78">
    <cfRule type="expression" dxfId="31" priority="33">
      <formula>OR(AND(TODAY()&gt;DATEVALUE(#REF!),TODAY()&lt;#REF!,#REF!=0),AND(TODAY()&gt;#REF!,TODAY()&lt;#REF!,#REF!=0),AND(TODAY()&gt;#REF!,TODAY()&lt;#REF!,#REF!=0),AND(TODAY()&gt;#REF!,TODAY()&lt;#REF!,#REF!=0),AND(TODAY()&gt;#REF!,TODAY()&lt;#REF!,#REF!=0),AND(TODAY()&gt;#REF!,TODAY()&lt;#REF!,#REF!=0))</formula>
    </cfRule>
  </conditionalFormatting>
  <conditionalFormatting sqref="D79:D81">
    <cfRule type="expression" dxfId="30" priority="32">
      <formula>OR(AND(TODAY()&gt;DATEVALUE(#REF!),TODAY()&lt;#REF!,#REF!=0),AND(TODAY()&gt;#REF!,TODAY()&lt;#REF!,#REF!=0),AND(TODAY()&gt;#REF!,TODAY()&lt;#REF!,#REF!=0),AND(TODAY()&gt;#REF!,TODAY()&lt;#REF!,#REF!=0),AND(TODAY()&gt;#REF!,TODAY()&lt;#REF!,#REF!=0),AND(TODAY()&gt;#REF!,TODAY()&lt;#REF!,#REF!=0))</formula>
    </cfRule>
  </conditionalFormatting>
  <conditionalFormatting sqref="D85:D87">
    <cfRule type="expression" dxfId="29" priority="31">
      <formula>OR(AND(TODAY()&gt;DATEVALUE(#REF!),TODAY()&lt;#REF!,#REF!=0),AND(TODAY()&gt;#REF!,TODAY()&lt;#REF!,#REF!=0),AND(TODAY()&gt;#REF!,TODAY()&lt;#REF!,#REF!=0),AND(TODAY()&gt;#REF!,TODAY()&lt;#REF!,#REF!=0),AND(TODAY()&gt;#REF!,TODAY()&lt;#REF!,#REF!=0),AND(TODAY()&gt;#REF!,TODAY()&lt;#REF!,#REF!=0))</formula>
    </cfRule>
  </conditionalFormatting>
  <conditionalFormatting sqref="D93">
    <cfRule type="expression" dxfId="28" priority="30">
      <formula>OR(AND(TODAY()&gt;DATEVALUE(#REF!),TODAY()&lt;#REF!,#REF!=0),AND(TODAY()&gt;#REF!,TODAY()&lt;#REF!,#REF!=0),AND(TODAY()&gt;#REF!,TODAY()&lt;#REF!,#REF!=0),AND(TODAY()&gt;#REF!,TODAY()&lt;#REF!,#REF!=0),AND(TODAY()&gt;#REF!,TODAY()&lt;#REF!,#REF!=0),AND(TODAY()&gt;#REF!,TODAY()&lt;#REF!,#REF!=0))</formula>
    </cfRule>
  </conditionalFormatting>
  <conditionalFormatting sqref="D159:D160">
    <cfRule type="expression" dxfId="27" priority="28">
      <formula>OR(AND(TODAY()&gt;DATEVALUE(#REF!),TODAY()&lt;#REF!,#REF!=0),AND(TODAY()&gt;#REF!,TODAY()&lt;#REF!,#REF!=0),AND(TODAY()&gt;#REF!,TODAY()&lt;#REF!,#REF!=0),AND(TODAY()&gt;#REF!,TODAY()&lt;#REF!,#REF!=0),AND(TODAY()&gt;#REF!,TODAY()&lt;#REF!,#REF!=0),AND(TODAY()&gt;#REF!,TODAY()&lt;#REF!,#REF!=0))</formula>
    </cfRule>
  </conditionalFormatting>
  <conditionalFormatting sqref="D166:D167">
    <cfRule type="expression" dxfId="26" priority="27">
      <formula>OR(AND(TODAY()&gt;DATEVALUE(#REF!),TODAY()&lt;#REF!,#REF!=0),AND(TODAY()&gt;#REF!,TODAY()&lt;#REF!,#REF!=0),AND(TODAY()&gt;#REF!,TODAY()&lt;#REF!,#REF!=0),AND(TODAY()&gt;#REF!,TODAY()&lt;#REF!,#REF!=0),AND(TODAY()&gt;#REF!,TODAY()&lt;#REF!,#REF!=0),AND(TODAY()&gt;#REF!,TODAY()&lt;#REF!,#REF!=0))</formula>
    </cfRule>
  </conditionalFormatting>
  <conditionalFormatting sqref="D169:D170">
    <cfRule type="expression" dxfId="25" priority="26">
      <formula>OR(AND(TODAY()&gt;DATEVALUE(#REF!),TODAY()&lt;#REF!,#REF!=0),AND(TODAY()&gt;#REF!,TODAY()&lt;#REF!,#REF!=0),AND(TODAY()&gt;#REF!,TODAY()&lt;#REF!,#REF!=0),AND(TODAY()&gt;#REF!,TODAY()&lt;#REF!,#REF!=0),AND(TODAY()&gt;#REF!,TODAY()&lt;#REF!,#REF!=0),AND(TODAY()&gt;#REF!,TODAY()&lt;#REF!,#REF!=0))</formula>
    </cfRule>
  </conditionalFormatting>
  <conditionalFormatting sqref="D182:D183">
    <cfRule type="expression" dxfId="24" priority="25">
      <formula>OR(AND(TODAY()&gt;DATEVALUE(#REF!),TODAY()&lt;#REF!,#REF!=0),AND(TODAY()&gt;#REF!,TODAY()&lt;#REF!,#REF!=0),AND(TODAY()&gt;#REF!,TODAY()&lt;#REF!,#REF!=0),AND(TODAY()&gt;#REF!,TODAY()&lt;#REF!,#REF!=0),AND(TODAY()&gt;#REF!,TODAY()&lt;#REF!,#REF!=0),AND(TODAY()&gt;#REF!,TODAY()&lt;#REF!,#REF!=0))</formula>
    </cfRule>
  </conditionalFormatting>
  <conditionalFormatting sqref="D192">
    <cfRule type="expression" dxfId="23" priority="24">
      <formula>OR(AND(TODAY()&gt;DATEVALUE(#REF!),TODAY()&lt;#REF!,#REF!=0),AND(TODAY()&gt;#REF!,TODAY()&lt;#REF!,#REF!=0),AND(TODAY()&gt;#REF!,TODAY()&lt;#REF!,#REF!=0),AND(TODAY()&gt;#REF!,TODAY()&lt;#REF!,#REF!=0),AND(TODAY()&gt;#REF!,TODAY()&lt;#REF!,#REF!=0),AND(TODAY()&gt;#REF!,TODAY()&lt;#REF!,#REF!=0))</formula>
    </cfRule>
  </conditionalFormatting>
  <conditionalFormatting sqref="D193:D194">
    <cfRule type="expression" dxfId="22" priority="23">
      <formula>OR(AND(TODAY()&gt;DATEVALUE(#REF!),TODAY()&lt;#REF!,#REF!=0),AND(TODAY()&gt;#REF!,TODAY()&lt;#REF!,#REF!=0),AND(TODAY()&gt;#REF!,TODAY()&lt;#REF!,#REF!=0),AND(TODAY()&gt;#REF!,TODAY()&lt;#REF!,#REF!=0),AND(TODAY()&gt;#REF!,TODAY()&lt;#REF!,#REF!=0),AND(TODAY()&gt;#REF!,TODAY()&lt;#REF!,#REF!=0))</formula>
    </cfRule>
  </conditionalFormatting>
  <conditionalFormatting sqref="D209:D221">
    <cfRule type="expression" dxfId="21" priority="22">
      <formula>OR(AND(TODAY()&gt;DATEVALUE(#REF!),TODAY()&lt;#REF!,#REF!=0),AND(TODAY()&gt;#REF!,TODAY()&lt;#REF!,#REF!=0),AND(TODAY()&gt;#REF!,TODAY()&lt;#REF!,#REF!=0),AND(TODAY()&gt;#REF!,TODAY()&lt;#REF!,#REF!=0),AND(TODAY()&gt;#REF!,TODAY()&lt;#REF!,#REF!=0),AND(TODAY()&gt;#REF!,TODAY()&lt;#REF!,#REF!=0))</formula>
    </cfRule>
  </conditionalFormatting>
  <conditionalFormatting sqref="D223:D233">
    <cfRule type="expression" dxfId="20" priority="21">
      <formula>OR(AND(TODAY()&gt;DATEVALUE(#REF!),TODAY()&lt;#REF!,#REF!=0),AND(TODAY()&gt;#REF!,TODAY()&lt;#REF!,#REF!=0),AND(TODAY()&gt;#REF!,TODAY()&lt;#REF!,#REF!=0),AND(TODAY()&gt;#REF!,TODAY()&lt;#REF!,#REF!=0),AND(TODAY()&gt;#REF!,TODAY()&lt;#REF!,#REF!=0),AND(TODAY()&gt;#REF!,TODAY()&lt;#REF!,#REF!=0))</formula>
    </cfRule>
  </conditionalFormatting>
  <conditionalFormatting sqref="D235:D236">
    <cfRule type="expression" dxfId="19" priority="20">
      <formula>OR(AND(TODAY()&gt;DATEVALUE(#REF!),TODAY()&lt;#REF!,#REF!=0),AND(TODAY()&gt;#REF!,TODAY()&lt;#REF!,#REF!=0),AND(TODAY()&gt;#REF!,TODAY()&lt;#REF!,#REF!=0),AND(TODAY()&gt;#REF!,TODAY()&lt;#REF!,#REF!=0),AND(TODAY()&gt;#REF!,TODAY()&lt;#REF!,#REF!=0),AND(TODAY()&gt;#REF!,TODAY()&lt;#REF!,#REF!=0))</formula>
    </cfRule>
  </conditionalFormatting>
  <conditionalFormatting sqref="D315:D331">
    <cfRule type="expression" dxfId="18" priority="19">
      <formula>OR(AND(TODAY()&gt;DATEVALUE(#REF!),TODAY()&lt;#REF!,#REF!=0),AND(TODAY()&gt;#REF!,TODAY()&lt;#REF!,#REF!=0),AND(TODAY()&gt;#REF!,TODAY()&lt;#REF!,#REF!=0),AND(TODAY()&gt;#REF!,TODAY()&lt;#REF!,#REF!=0),AND(TODAY()&gt;#REF!,TODAY()&lt;#REF!,#REF!=0),AND(TODAY()&gt;#REF!,TODAY()&lt;#REF!,#REF!=0))</formula>
    </cfRule>
  </conditionalFormatting>
  <conditionalFormatting sqref="D333:D354">
    <cfRule type="expression" dxfId="17" priority="18">
      <formula>OR(AND(TODAY()&gt;DATEVALUE(#REF!),TODAY()&lt;#REF!,#REF!=0),AND(TODAY()&gt;#REF!,TODAY()&lt;#REF!,#REF!=0),AND(TODAY()&gt;#REF!,TODAY()&lt;#REF!,#REF!=0),AND(TODAY()&gt;#REF!,TODAY()&lt;#REF!,#REF!=0),AND(TODAY()&gt;#REF!,TODAY()&lt;#REF!,#REF!=0),AND(TODAY()&gt;#REF!,TODAY()&lt;#REF!,#REF!=0))</formula>
    </cfRule>
  </conditionalFormatting>
  <conditionalFormatting sqref="D385:D391 D393:D399 D401:D419 D421:D436 D438:D457 D459:D478 D483:D492 D494:D500 D502:D508 D510:D516 D480:D481">
    <cfRule type="expression" dxfId="16" priority="17">
      <formula>OR(AND(TODAY()&gt;DATEVALUE(#REF!),TODAY()&lt;#REF!,#REF!=0),AND(TODAY()&gt;#REF!,TODAY()&lt;#REF!,#REF!=0),AND(TODAY()&gt;#REF!,TODAY()&lt;#REF!,#REF!=0),AND(TODAY()&gt;#REF!,TODAY()&lt;#REF!,#REF!=0),AND(TODAY()&gt;#REF!,TODAY()&lt;#REF!,#REF!=0),AND(TODAY()&gt;#REF!,TODAY()&lt;#REF!,#REF!=0))</formula>
    </cfRule>
  </conditionalFormatting>
  <conditionalFormatting sqref="D238:D313 D580:D599 D625:D626 D646:D657 D690:D700 D702:D709 D712:D722 D602:D623">
    <cfRule type="expression" dxfId="15" priority="16">
      <formula>OR(AND(TODAY()&gt;DATEVALUE(#REF!),TODAY()&lt;#REF!,#REF!=0),AND(TODAY()&gt;#REF!,TODAY()&lt;#REF!,#REF!=0),AND(TODAY()&gt;#REF!,TODAY()&lt;#REF!,#REF!=0),AND(TODAY()&gt;#REF!,TODAY()&lt;#REF!,#REF!=0),AND(TODAY()&gt;#REF!,TODAY()&lt;#REF!,#REF!=0),AND(TODAY()&gt;#REF!,TODAY()&lt;#REF!,#REF!=0))</formula>
    </cfRule>
  </conditionalFormatting>
  <conditionalFormatting sqref="D629:D644 D679:D687 D725:D757 D760:D768">
    <cfRule type="expression" dxfId="14" priority="15">
      <formula>OR(AND(TODAY()&gt;DATEVALUE(#REF!),TODAY()&lt;#REF!,#REF!=0),AND(TODAY()&gt;#REF!,TODAY()&lt;#REF!,#REF!=0),AND(TODAY()&gt;#REF!,TODAY()&lt;#REF!,#REF!=0),AND(TODAY()&gt;#REF!,TODAY()&lt;#REF!,#REF!=0),AND(TODAY()&gt;#REF!,TODAY()&lt;#REF!,#REF!=0),AND(TODAY()&gt;#REF!,TODAY()&lt;#REF!,#REF!=0))</formula>
    </cfRule>
  </conditionalFormatting>
  <conditionalFormatting sqref="D579">
    <cfRule type="expression" dxfId="13" priority="14">
      <formula>OR(AND(TODAY()&gt;DATEVALUE(#REF!),TODAY()&lt;#REF!,#REF!=0),AND(TODAY()&gt;#REF!,TODAY()&lt;#REF!,#REF!=0),AND(TODAY()&gt;#REF!,TODAY()&lt;#REF!,#REF!=0),AND(TODAY()&gt;#REF!,TODAY()&lt;#REF!,#REF!=0),AND(TODAY()&gt;#REF!,TODAY()&lt;#REF!,#REF!=0),AND(TODAY()&gt;#REF!,TODAY()&lt;#REF!,#REF!=0))</formula>
    </cfRule>
  </conditionalFormatting>
  <conditionalFormatting sqref="D601">
    <cfRule type="expression" dxfId="12" priority="13">
      <formula>OR(AND(TODAY()&gt;DATEVALUE(#REF!),TODAY()&lt;#REF!,#REF!=0),AND(TODAY()&gt;#REF!,TODAY()&lt;#REF!,#REF!=0),AND(TODAY()&gt;#REF!,TODAY()&lt;#REF!,#REF!=0),AND(TODAY()&gt;#REF!,TODAY()&lt;#REF!,#REF!=0),AND(TODAY()&gt;#REF!,TODAY()&lt;#REF!,#REF!=0),AND(TODAY()&gt;#REF!,TODAY()&lt;#REF!,#REF!=0))</formula>
    </cfRule>
  </conditionalFormatting>
  <conditionalFormatting sqref="D628">
    <cfRule type="expression" dxfId="11" priority="12">
      <formula>OR(AND(TODAY()&gt;DATEVALUE(#REF!),TODAY()&lt;#REF!,#REF!=0),AND(TODAY()&gt;#REF!,TODAY()&lt;#REF!,#REF!=0),AND(TODAY()&gt;#REF!,TODAY()&lt;#REF!,#REF!=0),AND(TODAY()&gt;#REF!,TODAY()&lt;#REF!,#REF!=0),AND(TODAY()&gt;#REF!,TODAY()&lt;#REF!,#REF!=0),AND(TODAY()&gt;#REF!,TODAY()&lt;#REF!,#REF!=0))</formula>
    </cfRule>
  </conditionalFormatting>
  <conditionalFormatting sqref="D659">
    <cfRule type="expression" dxfId="10" priority="11">
      <formula>OR(AND(TODAY()&gt;DATEVALUE(#REF!),TODAY()&lt;#REF!,#REF!=0),AND(TODAY()&gt;#REF!,TODAY()&lt;#REF!,#REF!=0),AND(TODAY()&gt;#REF!,TODAY()&lt;#REF!,#REF!=0),AND(TODAY()&gt;#REF!,TODAY()&lt;#REF!,#REF!=0),AND(TODAY()&gt;#REF!,TODAY()&lt;#REF!,#REF!=0),AND(TODAY()&gt;#REF!,TODAY()&lt;#REF!,#REF!=0))</formula>
    </cfRule>
  </conditionalFormatting>
  <conditionalFormatting sqref="D678">
    <cfRule type="expression" dxfId="9" priority="10">
      <formula>OR(AND(TODAY()&gt;DATEVALUE(#REF!),TODAY()&lt;#REF!,#REF!=0),AND(TODAY()&gt;#REF!,TODAY()&lt;#REF!,#REF!=0),AND(TODAY()&gt;#REF!,TODAY()&lt;#REF!,#REF!=0),AND(TODAY()&gt;#REF!,TODAY()&lt;#REF!,#REF!=0),AND(TODAY()&gt;#REF!,TODAY()&lt;#REF!,#REF!=0),AND(TODAY()&gt;#REF!,TODAY()&lt;#REF!,#REF!=0))</formula>
    </cfRule>
  </conditionalFormatting>
  <conditionalFormatting sqref="D689">
    <cfRule type="expression" dxfId="8" priority="9">
      <formula>OR(AND(TODAY()&gt;DATEVALUE(#REF!),TODAY()&lt;#REF!,#REF!=0),AND(TODAY()&gt;#REF!,TODAY()&lt;#REF!,#REF!=0),AND(TODAY()&gt;#REF!,TODAY()&lt;#REF!,#REF!=0),AND(TODAY()&gt;#REF!,TODAY()&lt;#REF!,#REF!=0),AND(TODAY()&gt;#REF!,TODAY()&lt;#REF!,#REF!=0),AND(TODAY()&gt;#REF!,TODAY()&lt;#REF!,#REF!=0))</formula>
    </cfRule>
  </conditionalFormatting>
  <conditionalFormatting sqref="D711">
    <cfRule type="expression" dxfId="7" priority="8">
      <formula>OR(AND(TODAY()&gt;DATEVALUE(#REF!),TODAY()&lt;#REF!,#REF!=0),AND(TODAY()&gt;#REF!,TODAY()&lt;#REF!,#REF!=0),AND(TODAY()&gt;#REF!,TODAY()&lt;#REF!,#REF!=0),AND(TODAY()&gt;#REF!,TODAY()&lt;#REF!,#REF!=0),AND(TODAY()&gt;#REF!,TODAY()&lt;#REF!,#REF!=0),AND(TODAY()&gt;#REF!,TODAY()&lt;#REF!,#REF!=0))</formula>
    </cfRule>
  </conditionalFormatting>
  <conditionalFormatting sqref="D724">
    <cfRule type="expression" dxfId="6" priority="7">
      <formula>OR(AND(TODAY()&gt;DATEVALUE(#REF!),TODAY()&lt;#REF!,#REF!=0),AND(TODAY()&gt;#REF!,TODAY()&lt;#REF!,#REF!=0),AND(TODAY()&gt;#REF!,TODAY()&lt;#REF!,#REF!=0),AND(TODAY()&gt;#REF!,TODAY()&lt;#REF!,#REF!=0),AND(TODAY()&gt;#REF!,TODAY()&lt;#REF!,#REF!=0),AND(TODAY()&gt;#REF!,TODAY()&lt;#REF!,#REF!=0))</formula>
    </cfRule>
  </conditionalFormatting>
  <conditionalFormatting sqref="D759">
    <cfRule type="expression" dxfId="5" priority="6">
      <formula>OR(AND(TODAY()&gt;DATEVALUE(#REF!),TODAY()&lt;#REF!,#REF!=0),AND(TODAY()&gt;#REF!,TODAY()&lt;#REF!,#REF!=0),AND(TODAY()&gt;#REF!,TODAY()&lt;#REF!,#REF!=0),AND(TODAY()&gt;#REF!,TODAY()&lt;#REF!,#REF!=0),AND(TODAY()&gt;#REF!,TODAY()&lt;#REF!,#REF!=0),AND(TODAY()&gt;#REF!,TODAY()&lt;#REF!,#REF!=0))</formula>
    </cfRule>
  </conditionalFormatting>
  <conditionalFormatting sqref="D770">
    <cfRule type="expression" dxfId="4" priority="5">
      <formula>OR(AND(TODAY()&gt;DATEVALUE(#REF!),TODAY()&lt;#REF!,#REF!=0),AND(TODAY()&gt;#REF!,TODAY()&lt;#REF!,#REF!=0),AND(TODAY()&gt;#REF!,TODAY()&lt;#REF!,#REF!=0),AND(TODAY()&gt;#REF!,TODAY()&lt;#REF!,#REF!=0),AND(TODAY()&gt;#REF!,TODAY()&lt;#REF!,#REF!=0),AND(TODAY()&gt;#REF!,TODAY()&lt;#REF!,#REF!=0))</formula>
    </cfRule>
  </conditionalFormatting>
  <conditionalFormatting sqref="D773:D779 D782:D783">
    <cfRule type="expression" dxfId="3" priority="4">
      <formula>OR(AND(TODAY()&gt;DATEVALUE(#REF!),TODAY()&lt;#REF!,#REF!=0),AND(TODAY()&gt;#REF!,TODAY()&lt;#REF!,#REF!=0),AND(TODAY()&gt;#REF!,TODAY()&lt;#REF!,#REF!=0),AND(TODAY()&gt;#REF!,TODAY()&lt;#REF!,#REF!=0),AND(TODAY()&gt;#REF!,TODAY()&lt;#REF!,#REF!=0),AND(TODAY()&gt;#REF!,TODAY()&lt;#REF!,#REF!=0))</formula>
    </cfRule>
  </conditionalFormatting>
  <conditionalFormatting sqref="D772">
    <cfRule type="expression" dxfId="2" priority="3">
      <formula>OR(AND(TODAY()&gt;DATEVALUE(#REF!),TODAY()&lt;#REF!,#REF!=0),AND(TODAY()&gt;#REF!,TODAY()&lt;#REF!,#REF!=0),AND(TODAY()&gt;#REF!,TODAY()&lt;#REF!,#REF!=0),AND(TODAY()&gt;#REF!,TODAY()&lt;#REF!,#REF!=0),AND(TODAY()&gt;#REF!,TODAY()&lt;#REF!,#REF!=0),AND(TODAY()&gt;#REF!,TODAY()&lt;#REF!,#REF!=0))</formula>
    </cfRule>
  </conditionalFormatting>
  <conditionalFormatting sqref="D781">
    <cfRule type="expression" dxfId="1" priority="2">
      <formula>OR(AND(TODAY()&gt;DATEVALUE(#REF!),TODAY()&lt;#REF!,#REF!=0),AND(TODAY()&gt;#REF!,TODAY()&lt;#REF!,#REF!=0),AND(TODAY()&gt;#REF!,TODAY()&lt;#REF!,#REF!=0),AND(TODAY()&gt;#REF!,TODAY()&lt;#REF!,#REF!=0),AND(TODAY()&gt;#REF!,TODAY()&lt;#REF!,#REF!=0),AND(TODAY()&gt;#REF!,TODAY()&lt;#REF!,#REF!=0))</formula>
    </cfRule>
  </conditionalFormatting>
  <conditionalFormatting sqref="D785:D791">
    <cfRule type="expression" dxfId="0" priority="1">
      <formula>OR(AND(TODAY()&gt;DATEVALUE(#REF!),TODAY()&lt;#REF!,#REF!=0),AND(TODAY()&gt;#REF!,TODAY()&lt;#REF!,#REF!=0),AND(TODAY()&gt;#REF!,TODAY()&lt;#REF!,#REF!=0),AND(TODAY()&gt;#REF!,TODAY()&lt;#REF!,#REF!=0),AND(TODAY()&gt;#REF!,TODAY()&lt;#REF!,#REF!=0),AND(TODAY()&gt;#REF!,TODAY()&lt;#REF!,#REF!=0))</formula>
    </cfRule>
  </conditionalFormatting>
  <pageMargins left="0.51181102362204722" right="0.15748031496062992" top="0.51181102362204722" bottom="0.39370078740157483" header="0.31496062992125984" footer="0.19685039370078741"/>
  <pageSetup paperSize="8" scale="58" fitToHeight="0" orientation="landscape"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DANHSACH</vt:lpstr>
      <vt:lpstr>DANHSACH (2)</vt:lpstr>
      <vt:lpstr>DANHSACH!Print_Area</vt:lpstr>
      <vt:lpstr>'DANHSACH (2)'!Print_Area</vt:lpstr>
      <vt:lpstr>DANHSACH!Print_Titles</vt:lpstr>
      <vt:lpstr>'DANHSACH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2025-06-25T06:44:36Z</cp:lastPrinted>
  <dcterms:created xsi:type="dcterms:W3CDTF">2017-04-26T08:01:54Z</dcterms:created>
  <dcterms:modified xsi:type="dcterms:W3CDTF">2025-07-23T02:46:37Z</dcterms:modified>
</cp:coreProperties>
</file>