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 lieu may bo\2025\1. Nhà ở xã hội\13. Vincom Tetail (Nam Đông Hà)\Đủ đk mở bán\Đủ đk mở bán NƠ có sẵn\"/>
    </mc:Choice>
  </mc:AlternateContent>
  <xr:revisionPtr revIDLastSave="0" documentId="13_ncr:1_{C2E8BC1C-96D7-477A-8488-33E0981B410F}" xr6:coauthVersionLast="47" xr6:coauthVersionMax="47" xr10:uidLastSave="{00000000-0000-0000-0000-000000000000}"/>
  <bookViews>
    <workbookView xWindow="-120" yWindow="-120" windowWidth="24240" windowHeight="13020" tabRatio="731" firstSheet="1" activeTab="1" xr2:uid="{00000000-000D-0000-FFFF-FFFF00000000}"/>
  </bookViews>
  <sheets>
    <sheet name="TK " sheetId="19" state="hidden" r:id="rId1"/>
    <sheet name="DANH SACH KEM VB" sheetId="21" r:id="rId2"/>
  </sheets>
  <externalReferences>
    <externalReference r:id="rId3"/>
  </externalReferences>
  <definedNames>
    <definedName name="_xlnm._FilterDatabase" localSheetId="1" hidden="1">'DANH SACH KEM VB'!$A$6:$K$105</definedName>
    <definedName name="_xlnm._FilterDatabase" localSheetId="0" hidden="1">'TK '!$A$2:$G$21</definedName>
    <definedName name="ĐỢT1">[1]Base!#REF!</definedName>
    <definedName name="ĐỢT2">[1]Base!#REF!</definedName>
    <definedName name="ĐỢT3">[1]Base!#REF!</definedName>
    <definedName name="LIST">#REF!</definedName>
    <definedName name="LIST2">#REF!</definedName>
    <definedName name="_xlnm.Print_Titles" localSheetId="1">'DANH SACH KEM VB'!$3:$7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1" l="1"/>
  <c r="F32" i="21"/>
  <c r="G32" i="21"/>
  <c r="K32" i="21"/>
  <c r="J83" i="21"/>
  <c r="I83" i="21"/>
  <c r="H83" i="21"/>
  <c r="E83" i="21"/>
  <c r="J106" i="21"/>
  <c r="I106" i="21"/>
  <c r="H106" i="21"/>
  <c r="E106" i="21"/>
  <c r="J131" i="21"/>
  <c r="I131" i="21"/>
  <c r="H131" i="21"/>
  <c r="E131" i="21"/>
  <c r="J154" i="21"/>
  <c r="I154" i="21"/>
  <c r="H154" i="21"/>
  <c r="J58" i="21"/>
  <c r="J155" i="21" s="1"/>
  <c r="I58" i="21"/>
  <c r="H58" i="21"/>
  <c r="E154" i="21"/>
  <c r="K153" i="21"/>
  <c r="G153" i="21"/>
  <c r="F153" i="21"/>
  <c r="D153" i="21"/>
  <c r="K152" i="21"/>
  <c r="G152" i="21"/>
  <c r="F152" i="21"/>
  <c r="D152" i="21"/>
  <c r="K151" i="21"/>
  <c r="G151" i="21"/>
  <c r="F151" i="21"/>
  <c r="D151" i="21"/>
  <c r="K150" i="21"/>
  <c r="G150" i="21"/>
  <c r="F150" i="21"/>
  <c r="D150" i="21"/>
  <c r="K149" i="21"/>
  <c r="G149" i="21"/>
  <c r="F149" i="21"/>
  <c r="D149" i="21"/>
  <c r="K148" i="21"/>
  <c r="G148" i="21"/>
  <c r="F148" i="21"/>
  <c r="D148" i="21"/>
  <c r="K147" i="21"/>
  <c r="G147" i="21"/>
  <c r="F147" i="21"/>
  <c r="D147" i="21"/>
  <c r="K146" i="21"/>
  <c r="G146" i="21"/>
  <c r="F146" i="21"/>
  <c r="D146" i="21"/>
  <c r="K145" i="21"/>
  <c r="G145" i="21"/>
  <c r="F145" i="21"/>
  <c r="D145" i="21"/>
  <c r="K144" i="21"/>
  <c r="G144" i="21"/>
  <c r="F144" i="21"/>
  <c r="D144" i="21"/>
  <c r="K143" i="21"/>
  <c r="G143" i="21"/>
  <c r="F143" i="21"/>
  <c r="D143" i="21"/>
  <c r="K142" i="21"/>
  <c r="G142" i="21"/>
  <c r="F142" i="21"/>
  <c r="D142" i="21"/>
  <c r="K141" i="21"/>
  <c r="G141" i="21"/>
  <c r="F141" i="21"/>
  <c r="D141" i="21"/>
  <c r="K140" i="21"/>
  <c r="G140" i="21"/>
  <c r="F140" i="21"/>
  <c r="D140" i="21"/>
  <c r="K139" i="21"/>
  <c r="G139" i="21"/>
  <c r="F139" i="21"/>
  <c r="D139" i="21"/>
  <c r="K138" i="21"/>
  <c r="G138" i="21"/>
  <c r="F138" i="21"/>
  <c r="D138" i="21"/>
  <c r="K137" i="21"/>
  <c r="G137" i="21"/>
  <c r="F137" i="21"/>
  <c r="D137" i="21"/>
  <c r="K136" i="21"/>
  <c r="G136" i="21"/>
  <c r="F136" i="21"/>
  <c r="D136" i="21"/>
  <c r="K135" i="21"/>
  <c r="G135" i="21"/>
  <c r="F135" i="21"/>
  <c r="D135" i="21"/>
  <c r="K134" i="21"/>
  <c r="G134" i="21"/>
  <c r="F134" i="21"/>
  <c r="D134" i="21"/>
  <c r="K133" i="21"/>
  <c r="G133" i="21"/>
  <c r="F133" i="21"/>
  <c r="D133" i="21"/>
  <c r="K132" i="21"/>
  <c r="G132" i="21"/>
  <c r="F132" i="21"/>
  <c r="D132" i="21"/>
  <c r="K118" i="21"/>
  <c r="G118" i="21"/>
  <c r="F118" i="21"/>
  <c r="D118" i="21"/>
  <c r="K117" i="21"/>
  <c r="G117" i="21"/>
  <c r="F117" i="21"/>
  <c r="D117" i="21"/>
  <c r="K116" i="21"/>
  <c r="G116" i="21"/>
  <c r="F116" i="21"/>
  <c r="D116" i="21"/>
  <c r="K115" i="21"/>
  <c r="G115" i="21"/>
  <c r="F115" i="21"/>
  <c r="D115" i="21"/>
  <c r="K114" i="21"/>
  <c r="G114" i="21"/>
  <c r="F114" i="21"/>
  <c r="D114" i="21"/>
  <c r="K113" i="21"/>
  <c r="G113" i="21"/>
  <c r="F113" i="21"/>
  <c r="D113" i="21"/>
  <c r="K112" i="21"/>
  <c r="G112" i="21"/>
  <c r="F112" i="21"/>
  <c r="D112" i="21"/>
  <c r="K111" i="21"/>
  <c r="G111" i="21"/>
  <c r="F111" i="21"/>
  <c r="D111" i="21"/>
  <c r="K110" i="21"/>
  <c r="G110" i="21"/>
  <c r="F110" i="21"/>
  <c r="D110" i="21"/>
  <c r="K109" i="21"/>
  <c r="G109" i="21"/>
  <c r="F109" i="21"/>
  <c r="D109" i="21"/>
  <c r="K108" i="21"/>
  <c r="G108" i="21"/>
  <c r="F108" i="21"/>
  <c r="D108" i="21"/>
  <c r="K107" i="21"/>
  <c r="G107" i="21"/>
  <c r="F107" i="21"/>
  <c r="D107" i="21"/>
  <c r="K130" i="21"/>
  <c r="G130" i="21"/>
  <c r="F130" i="21"/>
  <c r="D130" i="21"/>
  <c r="K129" i="21"/>
  <c r="G129" i="21"/>
  <c r="F129" i="21"/>
  <c r="D129" i="21"/>
  <c r="K128" i="21"/>
  <c r="G128" i="21"/>
  <c r="F128" i="21"/>
  <c r="D128" i="21"/>
  <c r="K127" i="21"/>
  <c r="G127" i="21"/>
  <c r="F127" i="21"/>
  <c r="D127" i="21"/>
  <c r="K126" i="21"/>
  <c r="G126" i="21"/>
  <c r="F126" i="21"/>
  <c r="D126" i="21"/>
  <c r="K125" i="21"/>
  <c r="G125" i="21"/>
  <c r="F125" i="21"/>
  <c r="D125" i="21"/>
  <c r="K124" i="21"/>
  <c r="G124" i="21"/>
  <c r="F124" i="21"/>
  <c r="D124" i="21"/>
  <c r="K123" i="21"/>
  <c r="G123" i="21"/>
  <c r="F123" i="21"/>
  <c r="D123" i="21"/>
  <c r="K122" i="21"/>
  <c r="G122" i="21"/>
  <c r="F122" i="21"/>
  <c r="D122" i="21"/>
  <c r="K121" i="21"/>
  <c r="G121" i="21"/>
  <c r="F121" i="21"/>
  <c r="D121" i="21"/>
  <c r="K120" i="21"/>
  <c r="G120" i="21"/>
  <c r="F120" i="21"/>
  <c r="D120" i="21"/>
  <c r="K119" i="21"/>
  <c r="G119" i="21"/>
  <c r="F119" i="21"/>
  <c r="D119" i="21"/>
  <c r="K94" i="21"/>
  <c r="G94" i="21"/>
  <c r="F94" i="21"/>
  <c r="D94" i="21"/>
  <c r="K93" i="21"/>
  <c r="G93" i="21"/>
  <c r="F93" i="21"/>
  <c r="D93" i="21"/>
  <c r="K92" i="21"/>
  <c r="G92" i="21"/>
  <c r="F92" i="21"/>
  <c r="D92" i="21"/>
  <c r="K91" i="21"/>
  <c r="G91" i="21"/>
  <c r="F91" i="21"/>
  <c r="D91" i="21"/>
  <c r="K90" i="21"/>
  <c r="G90" i="21"/>
  <c r="F90" i="21"/>
  <c r="D90" i="21"/>
  <c r="K89" i="21"/>
  <c r="G89" i="21"/>
  <c r="F89" i="21"/>
  <c r="D89" i="21"/>
  <c r="K88" i="21"/>
  <c r="G88" i="21"/>
  <c r="F88" i="21"/>
  <c r="D88" i="21"/>
  <c r="K87" i="21"/>
  <c r="G87" i="21"/>
  <c r="F87" i="21"/>
  <c r="D87" i="21"/>
  <c r="K86" i="21"/>
  <c r="G86" i="21"/>
  <c r="F86" i="21"/>
  <c r="D86" i="21"/>
  <c r="K85" i="21"/>
  <c r="G85" i="21"/>
  <c r="F85" i="21"/>
  <c r="D85" i="21"/>
  <c r="K84" i="21"/>
  <c r="G84" i="21"/>
  <c r="F84" i="21"/>
  <c r="D84" i="21"/>
  <c r="K105" i="21"/>
  <c r="G105" i="21"/>
  <c r="F105" i="21"/>
  <c r="D105" i="21"/>
  <c r="K104" i="21"/>
  <c r="G104" i="21"/>
  <c r="F104" i="21"/>
  <c r="D104" i="21"/>
  <c r="K103" i="21"/>
  <c r="G103" i="21"/>
  <c r="F103" i="21"/>
  <c r="D103" i="21"/>
  <c r="K102" i="21"/>
  <c r="G102" i="21"/>
  <c r="F102" i="21"/>
  <c r="D102" i="21"/>
  <c r="K101" i="21"/>
  <c r="G101" i="21"/>
  <c r="F101" i="21"/>
  <c r="D101" i="21"/>
  <c r="K100" i="21"/>
  <c r="G100" i="21"/>
  <c r="F100" i="21"/>
  <c r="D100" i="21"/>
  <c r="K99" i="21"/>
  <c r="G99" i="21"/>
  <c r="F99" i="21"/>
  <c r="D99" i="21"/>
  <c r="K98" i="21"/>
  <c r="G98" i="21"/>
  <c r="F98" i="21"/>
  <c r="D98" i="21"/>
  <c r="K97" i="21"/>
  <c r="G97" i="21"/>
  <c r="F97" i="21"/>
  <c r="D97" i="21"/>
  <c r="K96" i="21"/>
  <c r="G96" i="21"/>
  <c r="F96" i="21"/>
  <c r="D96" i="21"/>
  <c r="K95" i="21"/>
  <c r="G95" i="21"/>
  <c r="F95" i="21"/>
  <c r="D95" i="21"/>
  <c r="K70" i="21"/>
  <c r="G70" i="21"/>
  <c r="F70" i="21"/>
  <c r="D70" i="21"/>
  <c r="K69" i="21"/>
  <c r="G69" i="21"/>
  <c r="F69" i="21"/>
  <c r="D69" i="21"/>
  <c r="K68" i="21"/>
  <c r="G68" i="21"/>
  <c r="F68" i="21"/>
  <c r="D68" i="21"/>
  <c r="K67" i="21"/>
  <c r="G67" i="21"/>
  <c r="F67" i="21"/>
  <c r="D67" i="21"/>
  <c r="K66" i="21"/>
  <c r="G66" i="21"/>
  <c r="F66" i="21"/>
  <c r="D66" i="21"/>
  <c r="K65" i="21"/>
  <c r="G65" i="21"/>
  <c r="F65" i="21"/>
  <c r="D65" i="21"/>
  <c r="K64" i="21"/>
  <c r="G64" i="21"/>
  <c r="F64" i="21"/>
  <c r="D64" i="21"/>
  <c r="K63" i="21"/>
  <c r="G63" i="21"/>
  <c r="F63" i="21"/>
  <c r="D63" i="21"/>
  <c r="K62" i="21"/>
  <c r="G62" i="21"/>
  <c r="F62" i="21"/>
  <c r="D62" i="21"/>
  <c r="K61" i="21"/>
  <c r="G61" i="21"/>
  <c r="F61" i="21"/>
  <c r="D61" i="21"/>
  <c r="K60" i="21"/>
  <c r="G60" i="21"/>
  <c r="F60" i="21"/>
  <c r="D60" i="21"/>
  <c r="K59" i="21"/>
  <c r="G59" i="21"/>
  <c r="F59" i="21"/>
  <c r="D59" i="21"/>
  <c r="K82" i="21"/>
  <c r="G82" i="21"/>
  <c r="F82" i="21"/>
  <c r="D82" i="21"/>
  <c r="K81" i="21"/>
  <c r="G81" i="21"/>
  <c r="F81" i="21"/>
  <c r="D81" i="21"/>
  <c r="K80" i="21"/>
  <c r="G80" i="21"/>
  <c r="F80" i="21"/>
  <c r="D80" i="21"/>
  <c r="K79" i="21"/>
  <c r="G79" i="21"/>
  <c r="F79" i="21"/>
  <c r="D79" i="21"/>
  <c r="K78" i="21"/>
  <c r="G78" i="21"/>
  <c r="F78" i="21"/>
  <c r="D78" i="21"/>
  <c r="K77" i="21"/>
  <c r="G77" i="21"/>
  <c r="F77" i="21"/>
  <c r="D77" i="21"/>
  <c r="K76" i="21"/>
  <c r="G76" i="21"/>
  <c r="F76" i="21"/>
  <c r="D76" i="21"/>
  <c r="K75" i="21"/>
  <c r="G75" i="21"/>
  <c r="F75" i="21"/>
  <c r="D75" i="21"/>
  <c r="K74" i="21"/>
  <c r="G74" i="21"/>
  <c r="F74" i="21"/>
  <c r="D74" i="21"/>
  <c r="K73" i="21"/>
  <c r="G73" i="21"/>
  <c r="F73" i="21"/>
  <c r="D73" i="21"/>
  <c r="K72" i="21"/>
  <c r="G72" i="21"/>
  <c r="F72" i="21"/>
  <c r="D72" i="21"/>
  <c r="K71" i="21"/>
  <c r="G71" i="21"/>
  <c r="F71" i="21"/>
  <c r="D71" i="21"/>
  <c r="E58" i="21"/>
  <c r="E155" i="21" s="1"/>
  <c r="K14" i="21"/>
  <c r="G14" i="21"/>
  <c r="F14" i="21"/>
  <c r="D14" i="21"/>
  <c r="K13" i="21"/>
  <c r="G13" i="21"/>
  <c r="F13" i="21"/>
  <c r="D13" i="21"/>
  <c r="K12" i="21"/>
  <c r="G12" i="21"/>
  <c r="F12" i="21"/>
  <c r="D12" i="21"/>
  <c r="K11" i="21"/>
  <c r="G11" i="21"/>
  <c r="F11" i="21"/>
  <c r="D11" i="21"/>
  <c r="K10" i="21"/>
  <c r="G10" i="21"/>
  <c r="F10" i="21"/>
  <c r="D10" i="21"/>
  <c r="K9" i="21"/>
  <c r="G9" i="21"/>
  <c r="F9" i="21"/>
  <c r="D9" i="21"/>
  <c r="K8" i="21"/>
  <c r="G8" i="21"/>
  <c r="F8" i="21"/>
  <c r="D8" i="21"/>
  <c r="K57" i="21"/>
  <c r="G57" i="21"/>
  <c r="F57" i="21"/>
  <c r="D57" i="21"/>
  <c r="K56" i="21"/>
  <c r="G56" i="21"/>
  <c r="F56" i="21"/>
  <c r="D56" i="21"/>
  <c r="K55" i="21"/>
  <c r="G55" i="21"/>
  <c r="F55" i="21"/>
  <c r="D55" i="21"/>
  <c r="K54" i="21"/>
  <c r="G54" i="21"/>
  <c r="F54" i="21"/>
  <c r="D54" i="21"/>
  <c r="K53" i="21"/>
  <c r="G53" i="21"/>
  <c r="F53" i="21"/>
  <c r="D53" i="21"/>
  <c r="K52" i="21"/>
  <c r="G52" i="21"/>
  <c r="F52" i="21"/>
  <c r="D52" i="21"/>
  <c r="K51" i="21"/>
  <c r="G51" i="21"/>
  <c r="F51" i="21"/>
  <c r="D51" i="21"/>
  <c r="K26" i="21"/>
  <c r="G26" i="21"/>
  <c r="F26" i="21"/>
  <c r="D26" i="21"/>
  <c r="K25" i="21"/>
  <c r="G25" i="21"/>
  <c r="F25" i="21"/>
  <c r="D25" i="21"/>
  <c r="K24" i="21"/>
  <c r="G24" i="21"/>
  <c r="F24" i="21"/>
  <c r="D24" i="21"/>
  <c r="K23" i="21"/>
  <c r="G23" i="21"/>
  <c r="F23" i="21"/>
  <c r="D23" i="21"/>
  <c r="K22" i="21"/>
  <c r="G22" i="21"/>
  <c r="F22" i="21"/>
  <c r="D22" i="21"/>
  <c r="K21" i="21"/>
  <c r="G21" i="21"/>
  <c r="F21" i="21"/>
  <c r="D21" i="21"/>
  <c r="K20" i="21"/>
  <c r="G20" i="21"/>
  <c r="F20" i="21"/>
  <c r="D20" i="21"/>
  <c r="K19" i="21"/>
  <c r="G19" i="21"/>
  <c r="F19" i="21"/>
  <c r="D19" i="21"/>
  <c r="K18" i="21"/>
  <c r="G18" i="21"/>
  <c r="F18" i="21"/>
  <c r="D18" i="21"/>
  <c r="K17" i="21"/>
  <c r="G17" i="21"/>
  <c r="F17" i="21"/>
  <c r="D17" i="21"/>
  <c r="K16" i="21"/>
  <c r="G16" i="21"/>
  <c r="F16" i="21"/>
  <c r="D16" i="21"/>
  <c r="K15" i="21"/>
  <c r="G15" i="21"/>
  <c r="F15" i="21"/>
  <c r="D15" i="21"/>
  <c r="K50" i="21"/>
  <c r="G50" i="21"/>
  <c r="F50" i="21"/>
  <c r="D50" i="21"/>
  <c r="K49" i="21"/>
  <c r="G49" i="21"/>
  <c r="F49" i="21"/>
  <c r="D49" i="21"/>
  <c r="K48" i="21"/>
  <c r="G48" i="21"/>
  <c r="F48" i="21"/>
  <c r="D48" i="21"/>
  <c r="K47" i="21"/>
  <c r="G47" i="21"/>
  <c r="F47" i="21"/>
  <c r="D47" i="21"/>
  <c r="K46" i="21"/>
  <c r="G46" i="21"/>
  <c r="F46" i="21"/>
  <c r="D46" i="21"/>
  <c r="K45" i="21"/>
  <c r="G45" i="21"/>
  <c r="F45" i="21"/>
  <c r="D45" i="21"/>
  <c r="K44" i="21"/>
  <c r="G44" i="21"/>
  <c r="F44" i="21"/>
  <c r="D44" i="21"/>
  <c r="K43" i="21"/>
  <c r="G43" i="21"/>
  <c r="F43" i="21"/>
  <c r="D43" i="21"/>
  <c r="K42" i="21"/>
  <c r="G42" i="21"/>
  <c r="F42" i="21"/>
  <c r="D42" i="21"/>
  <c r="K41" i="21"/>
  <c r="G41" i="21"/>
  <c r="F41" i="21"/>
  <c r="D41" i="21"/>
  <c r="K40" i="21"/>
  <c r="G40" i="21"/>
  <c r="F40" i="21"/>
  <c r="D40" i="21"/>
  <c r="K39" i="21"/>
  <c r="G39" i="21"/>
  <c r="F39" i="21"/>
  <c r="D39" i="21"/>
  <c r="K27" i="21"/>
  <c r="G27" i="21"/>
  <c r="F27" i="21"/>
  <c r="D27" i="21"/>
  <c r="K28" i="21"/>
  <c r="G28" i="21"/>
  <c r="F28" i="21"/>
  <c r="D28" i="21"/>
  <c r="K29" i="21"/>
  <c r="G29" i="21"/>
  <c r="F29" i="21"/>
  <c r="D29" i="21"/>
  <c r="K30" i="21"/>
  <c r="G30" i="21"/>
  <c r="F30" i="21"/>
  <c r="D30" i="21"/>
  <c r="K31" i="21"/>
  <c r="G31" i="21"/>
  <c r="F31" i="21"/>
  <c r="D31" i="21"/>
  <c r="K38" i="21"/>
  <c r="G38" i="21"/>
  <c r="F38" i="21"/>
  <c r="D38" i="21"/>
  <c r="K37" i="21"/>
  <c r="G37" i="21"/>
  <c r="F37" i="21"/>
  <c r="D37" i="21"/>
  <c r="K36" i="21"/>
  <c r="G36" i="21"/>
  <c r="F36" i="21"/>
  <c r="D36" i="21"/>
  <c r="K35" i="21"/>
  <c r="G35" i="21"/>
  <c r="F35" i="21"/>
  <c r="D35" i="21"/>
  <c r="K34" i="21"/>
  <c r="G34" i="21"/>
  <c r="F34" i="21"/>
  <c r="D34" i="21"/>
  <c r="K33" i="21"/>
  <c r="G33" i="21"/>
  <c r="H155" i="21" l="1"/>
  <c r="I155" i="21"/>
  <c r="K155" i="21"/>
  <c r="G155" i="21"/>
  <c r="K83" i="21"/>
  <c r="G106" i="21"/>
  <c r="G83" i="21"/>
  <c r="K106" i="21"/>
  <c r="G131" i="21"/>
  <c r="K131" i="21"/>
  <c r="G154" i="21"/>
  <c r="K154" i="21"/>
  <c r="G58" i="21"/>
  <c r="K58" i="21"/>
  <c r="F14" i="19" l="1"/>
  <c r="G9" i="19"/>
  <c r="F7" i="19" l="1"/>
  <c r="G8" i="19"/>
  <c r="F4" i="19"/>
  <c r="F5" i="19"/>
  <c r="G4" i="19"/>
  <c r="F9" i="19"/>
  <c r="G6" i="19"/>
  <c r="F15" i="19"/>
  <c r="G17" i="19"/>
  <c r="F11" i="19"/>
  <c r="F17" i="19"/>
  <c r="F12" i="19"/>
  <c r="F6" i="19"/>
  <c r="G15" i="19"/>
  <c r="F20" i="19"/>
  <c r="F8" i="19"/>
  <c r="G11" i="19"/>
  <c r="G12" i="19"/>
  <c r="G5" i="19"/>
  <c r="F18" i="19"/>
  <c r="G20" i="19" l="1"/>
  <c r="G19" i="19" s="1"/>
  <c r="G7" i="19"/>
  <c r="G18" i="19"/>
  <c r="G14" i="19"/>
  <c r="D16" i="19" l="1"/>
  <c r="H16" i="19" s="1"/>
  <c r="I16" i="19" s="1"/>
  <c r="L16" i="19" s="1"/>
  <c r="M16" i="19" s="1"/>
  <c r="D19" i="19"/>
  <c r="H19" i="19" s="1"/>
  <c r="I19" i="19" s="1"/>
  <c r="L19" i="19" s="1"/>
  <c r="M19" i="19" s="1"/>
  <c r="D13" i="19"/>
  <c r="H13" i="19" s="1"/>
  <c r="I13" i="19" s="1"/>
  <c r="L13" i="19" s="1"/>
  <c r="M13" i="19" s="1"/>
  <c r="D10" i="19"/>
  <c r="H10" i="19" s="1"/>
  <c r="I10" i="19" s="1"/>
  <c r="L10" i="19" s="1"/>
  <c r="M10" i="19" s="1"/>
  <c r="D3" i="19"/>
  <c r="H3" i="19" s="1"/>
  <c r="I3" i="19" l="1"/>
  <c r="L3" i="19" s="1"/>
  <c r="M3" i="19" s="1"/>
  <c r="D21" i="19" l="1"/>
  <c r="F21" i="19"/>
  <c r="G21" i="19"/>
  <c r="F3" i="19" l="1"/>
  <c r="G3" i="19"/>
  <c r="F10" i="19"/>
  <c r="G13" i="19"/>
  <c r="G10" i="19"/>
  <c r="F16" i="19"/>
  <c r="F13" i="19"/>
  <c r="F19" i="19"/>
  <c r="G16" i="19"/>
</calcChain>
</file>

<file path=xl/sharedStrings.xml><?xml version="1.0" encoding="utf-8"?>
<sst xmlns="http://schemas.openxmlformats.org/spreadsheetml/2006/main" count="343" uniqueCount="340">
  <si>
    <t>TỔNG</t>
  </si>
  <si>
    <t>STT</t>
  </si>
  <si>
    <t>MRC_SL3M</t>
  </si>
  <si>
    <t>Diện tích lô đất (M2)</t>
  </si>
  <si>
    <t>Mẫu áp dụng</t>
  </si>
  <si>
    <t>Tổng diện tích sàn XD(M2) (1)</t>
  </si>
  <si>
    <t>BT1-A-03_40</t>
  </si>
  <si>
    <t>TKCS</t>
  </si>
  <si>
    <t>Tổng diện tích sàn XD (M2)</t>
  </si>
  <si>
    <t xml:space="preserve">Diện tích xây dựng
(M2) </t>
  </si>
  <si>
    <t>Tầng cao</t>
  </si>
  <si>
    <t>Mật độ XD (%)</t>
  </si>
  <si>
    <t>Hệ số SDĐ (lần)</t>
  </si>
  <si>
    <t>Số căn</t>
  </si>
  <si>
    <t>HỒ SƠ QUY HOẠCH 1/500</t>
  </si>
  <si>
    <t xml:space="preserve">DTXD
(m2) </t>
  </si>
  <si>
    <t>TÊN LÔ ĐẤT</t>
  </si>
  <si>
    <t>Lô QH: OXH-1</t>
  </si>
  <si>
    <t>Lô QH: OXH-2</t>
  </si>
  <si>
    <t>Lô QH: OXH-3</t>
  </si>
  <si>
    <t>Lô QH: OXH-4</t>
  </si>
  <si>
    <t>Lô QH: OXH-5</t>
  </si>
  <si>
    <t xml:space="preserve">OXH1A.1 (6 căn) </t>
  </si>
  <si>
    <t>OXH1A.2 (6 căn)</t>
  </si>
  <si>
    <t xml:space="preserve">OXH1B.1(12 căn) </t>
  </si>
  <si>
    <t xml:space="preserve">OXH1B.2(12 căn) </t>
  </si>
  <si>
    <t xml:space="preserve">OXH1C.1 (7 căn) </t>
  </si>
  <si>
    <t xml:space="preserve">OXH1C.2 (7 căn) </t>
  </si>
  <si>
    <t xml:space="preserve">OXH2.1 (12 căn) </t>
  </si>
  <si>
    <t xml:space="preserve">OXH2.2 (12 căn) </t>
  </si>
  <si>
    <t xml:space="preserve">OXH3.1 (11 căn) </t>
  </si>
  <si>
    <t xml:space="preserve">OXH3.2 (11 căn) </t>
  </si>
  <si>
    <t xml:space="preserve">OXH4.1 (12 căn) </t>
  </si>
  <si>
    <t xml:space="preserve">OXH4.2 (12 căn) </t>
  </si>
  <si>
    <t xml:space="preserve">OXH5 (22 căn) </t>
  </si>
  <si>
    <t>OXH1</t>
  </si>
  <si>
    <t>OXH2</t>
  </si>
  <si>
    <t>OXH3</t>
  </si>
  <si>
    <t>OXH4</t>
  </si>
  <si>
    <t>OXH5</t>
  </si>
  <si>
    <t>OXH-1.26</t>
  </si>
  <si>
    <t>OXH-1.27</t>
  </si>
  <si>
    <t>OXH-1.28</t>
  </si>
  <si>
    <t>OXH-1.29</t>
  </si>
  <si>
    <t>OXH-1.30</t>
  </si>
  <si>
    <t>OXH-1.31</t>
  </si>
  <si>
    <t>OXH-1.25</t>
  </si>
  <si>
    <t>OXH-1.24</t>
  </si>
  <si>
    <t>OXH-1.23</t>
  </si>
  <si>
    <t>OXH-1.22</t>
  </si>
  <si>
    <t>OXH-1.21</t>
  </si>
  <si>
    <t>OXH-1.20</t>
  </si>
  <si>
    <t>OXH-1.32</t>
  </si>
  <si>
    <t>OXH-1.33</t>
  </si>
  <si>
    <t>OXH-1.34</t>
  </si>
  <si>
    <t>OXH-1.35</t>
  </si>
  <si>
    <t>OXH-1.36</t>
  </si>
  <si>
    <t>OXH-1.37</t>
  </si>
  <si>
    <t>OXH-1.38</t>
  </si>
  <si>
    <t>OXH-1.39</t>
  </si>
  <si>
    <t>OXH-1.40</t>
  </si>
  <si>
    <t>OXH-1.41</t>
  </si>
  <si>
    <t>OXH-1.42</t>
  </si>
  <si>
    <t>OXH-1.43</t>
  </si>
  <si>
    <t>OXH-1.8</t>
  </si>
  <si>
    <t>OXH-1.9</t>
  </si>
  <si>
    <t>OXH-1.10</t>
  </si>
  <si>
    <t>OXH-1.11</t>
  </si>
  <si>
    <t>OXH-1.12</t>
  </si>
  <si>
    <t>OXH-1.13</t>
  </si>
  <si>
    <t>OXH-1.14</t>
  </si>
  <si>
    <t>OXH-1.15</t>
  </si>
  <si>
    <t>OXH-1.16</t>
  </si>
  <si>
    <t>OXH-1.17</t>
  </si>
  <si>
    <t>OXH-1.18</t>
  </si>
  <si>
    <t>OXH-1.19</t>
  </si>
  <si>
    <t>OXH-1.44</t>
  </si>
  <si>
    <t>OXH-1.45</t>
  </si>
  <si>
    <t>OXH-1.46</t>
  </si>
  <si>
    <t>OXH-1.47</t>
  </si>
  <si>
    <t>OXH-1.48</t>
  </si>
  <si>
    <t>OXH-1.49</t>
  </si>
  <si>
    <t>OXH-1.50</t>
  </si>
  <si>
    <t>OXH-1.1</t>
  </si>
  <si>
    <t>OXH-1.2</t>
  </si>
  <si>
    <t>OXH-1.3</t>
  </si>
  <si>
    <t>OXH-1.4</t>
  </si>
  <si>
    <t>OXH-1.5</t>
  </si>
  <si>
    <t>OXH-1.6</t>
  </si>
  <si>
    <t>OXH-1.7</t>
  </si>
  <si>
    <t>OXH-2.13</t>
  </si>
  <si>
    <t>OXH-2.14</t>
  </si>
  <si>
    <t>OXH-2.15</t>
  </si>
  <si>
    <t>OXH-2.16</t>
  </si>
  <si>
    <t>OXH-2.17</t>
  </si>
  <si>
    <t>OXH-2.18</t>
  </si>
  <si>
    <t>OXH-2.19</t>
  </si>
  <si>
    <t>OXH-2.20</t>
  </si>
  <si>
    <t>OXH-2.21</t>
  </si>
  <si>
    <t>OXH-2.22</t>
  </si>
  <si>
    <t>OXH-2.23</t>
  </si>
  <si>
    <t>OXH-2.24</t>
  </si>
  <si>
    <t>OXH-2.1</t>
  </si>
  <si>
    <t>OXH-2.2</t>
  </si>
  <si>
    <t>OXH-2.3</t>
  </si>
  <si>
    <t>OXH-2.4</t>
  </si>
  <si>
    <t>OXH-2.5</t>
  </si>
  <si>
    <t>OXH-2.6</t>
  </si>
  <si>
    <t>OXH-2.7</t>
  </si>
  <si>
    <t>OXH-2.8</t>
  </si>
  <si>
    <t>OXH-2.9</t>
  </si>
  <si>
    <t>OXH-2.10</t>
  </si>
  <si>
    <t>OXH-2.11</t>
  </si>
  <si>
    <t>OXH-2.12</t>
  </si>
  <si>
    <t>OXH-3.12</t>
  </si>
  <si>
    <t>OXH-3.13</t>
  </si>
  <si>
    <t>OXH-3.14</t>
  </si>
  <si>
    <t>OXH-3.15</t>
  </si>
  <si>
    <t>OXH-3.16</t>
  </si>
  <si>
    <t>OXH-3.17</t>
  </si>
  <si>
    <t>OXH-3.18</t>
  </si>
  <si>
    <t>OXH-3.19</t>
  </si>
  <si>
    <t>OXH-3.20</t>
  </si>
  <si>
    <t>OXH-3.21</t>
  </si>
  <si>
    <t>OXH-3.22</t>
  </si>
  <si>
    <t>OXH-3.1</t>
  </si>
  <si>
    <t>OXH-3.2</t>
  </si>
  <si>
    <t>OXH-3.3</t>
  </si>
  <si>
    <t>OXH-3.4</t>
  </si>
  <si>
    <t>OXH-3.5</t>
  </si>
  <si>
    <t>OXH-3.6</t>
  </si>
  <si>
    <t>OXH-3.7</t>
  </si>
  <si>
    <t>OXH-3.8</t>
  </si>
  <si>
    <t>OXH-3.9</t>
  </si>
  <si>
    <t>OXH-3.10</t>
  </si>
  <si>
    <t>OXH-3.11</t>
  </si>
  <si>
    <t>OXH-4.13</t>
  </si>
  <si>
    <t>OXH-4.14</t>
  </si>
  <si>
    <t>OXH-4.15</t>
  </si>
  <si>
    <t>OXH-4.16</t>
  </si>
  <si>
    <t>OXH-4.17</t>
  </si>
  <si>
    <t>OXH-4.18</t>
  </si>
  <si>
    <t>OXH-4.19</t>
  </si>
  <si>
    <t>OXH-4.20</t>
  </si>
  <si>
    <t>OXH-4.21</t>
  </si>
  <si>
    <t>OXH-4.22</t>
  </si>
  <si>
    <t>OXH-4.23</t>
  </si>
  <si>
    <t>OXH-4.24</t>
  </si>
  <si>
    <t>OXH-4.1</t>
  </si>
  <si>
    <t>OXH-4.2</t>
  </si>
  <si>
    <t>OXH-4.3</t>
  </si>
  <si>
    <t>OXH-4.4</t>
  </si>
  <si>
    <t>OXH-4.5</t>
  </si>
  <si>
    <t>OXH-4.6</t>
  </si>
  <si>
    <t>OXH-4.7</t>
  </si>
  <si>
    <t>OXH-4.8</t>
  </si>
  <si>
    <t>OXH-4.9</t>
  </si>
  <si>
    <t>OXH-4.10</t>
  </si>
  <si>
    <t>OXH-4.11</t>
  </si>
  <si>
    <t>OXH-4.12</t>
  </si>
  <si>
    <t>OXH-5.1</t>
  </si>
  <si>
    <t>OXH-5.2</t>
  </si>
  <si>
    <t>OXH-5.3</t>
  </si>
  <si>
    <t>OXH-5.4</t>
  </si>
  <si>
    <t>OXH-5.5</t>
  </si>
  <si>
    <t>OXH-5.6</t>
  </si>
  <si>
    <t>OXH-5.7</t>
  </si>
  <si>
    <t>OXH-5.8</t>
  </si>
  <si>
    <t>OXH-5.9</t>
  </si>
  <si>
    <t>OXH-5.10</t>
  </si>
  <si>
    <t>OXH-5.11</t>
  </si>
  <si>
    <t>OXH-5.12</t>
  </si>
  <si>
    <t>OXH-5.13</t>
  </si>
  <si>
    <t>OXH-5.14</t>
  </si>
  <si>
    <t>OXH-5.15</t>
  </si>
  <si>
    <t>OXH-5.16</t>
  </si>
  <si>
    <t>OXH-5.17</t>
  </si>
  <si>
    <t>OXH-5.18</t>
  </si>
  <si>
    <t>OXH-5.19</t>
  </si>
  <si>
    <t>OXH-5.20</t>
  </si>
  <si>
    <t>OXH-5.21</t>
  </si>
  <si>
    <t>OXH-5.22</t>
  </si>
  <si>
    <t>HH-1.26</t>
  </si>
  <si>
    <t>HH-1.27</t>
  </si>
  <si>
    <t>HH-1.28</t>
  </si>
  <si>
    <t>HH-1.29</t>
  </si>
  <si>
    <t>HH-1.30</t>
  </si>
  <si>
    <t>HH-1.31</t>
  </si>
  <si>
    <t>HH-1.25</t>
  </si>
  <si>
    <t>HH-1.24</t>
  </si>
  <si>
    <t>HH-1.23</t>
  </si>
  <si>
    <t>HH-1.22</t>
  </si>
  <si>
    <t>HH-1.21</t>
  </si>
  <si>
    <t>HH-1.20</t>
  </si>
  <si>
    <t>HH-1.32</t>
  </si>
  <si>
    <t>HH-1.33</t>
  </si>
  <si>
    <t>HH-1.34</t>
  </si>
  <si>
    <t>HH-1.35</t>
  </si>
  <si>
    <t>HH-1.36</t>
  </si>
  <si>
    <t>HH-1.37</t>
  </si>
  <si>
    <t>HH-1.38</t>
  </si>
  <si>
    <t>HH-1.39</t>
  </si>
  <si>
    <t>HH-1.40</t>
  </si>
  <si>
    <t>HH-1.41</t>
  </si>
  <si>
    <t>HH-1.42</t>
  </si>
  <si>
    <t>HH-1.43</t>
  </si>
  <si>
    <t>HH-1.8</t>
  </si>
  <si>
    <t>HH-1.9</t>
  </si>
  <si>
    <t>HH-1.10</t>
  </si>
  <si>
    <t>HH-1.11</t>
  </si>
  <si>
    <t>HH-1.12</t>
  </si>
  <si>
    <t>HH-1.13</t>
  </si>
  <si>
    <t>HH-1.14</t>
  </si>
  <si>
    <t>HH-1.15</t>
  </si>
  <si>
    <t>HH-1.16</t>
  </si>
  <si>
    <t>HH-1.17</t>
  </si>
  <si>
    <t>HH-1.18</t>
  </si>
  <si>
    <t>HH-1.19</t>
  </si>
  <si>
    <t>HH-1.44</t>
  </si>
  <si>
    <t>HH-1.45</t>
  </si>
  <si>
    <t>HH-1.46</t>
  </si>
  <si>
    <t>HH-1.47</t>
  </si>
  <si>
    <t>HH-1.48</t>
  </si>
  <si>
    <t>HH-1.49</t>
  </si>
  <si>
    <t>HH-1.50</t>
  </si>
  <si>
    <t>HH-1.1</t>
  </si>
  <si>
    <t>HH-1.2</t>
  </si>
  <si>
    <t>HH-1.3</t>
  </si>
  <si>
    <t>HH-1.4</t>
  </si>
  <si>
    <t>HH-1.5</t>
  </si>
  <si>
    <t>HH-1.6</t>
  </si>
  <si>
    <t>HH-1.7</t>
  </si>
  <si>
    <t>HH-2.13</t>
  </si>
  <si>
    <t>HH-2.14</t>
  </si>
  <si>
    <t>HH-2.15</t>
  </si>
  <si>
    <t>HH-2.16</t>
  </si>
  <si>
    <t>HH-2.17</t>
  </si>
  <si>
    <t>HH-2.18</t>
  </si>
  <si>
    <t>HH-2.19</t>
  </si>
  <si>
    <t>HH-2.20</t>
  </si>
  <si>
    <t>HH-2.21</t>
  </si>
  <si>
    <t>HH-2.22</t>
  </si>
  <si>
    <t>HH-2.23</t>
  </si>
  <si>
    <t>HH-2.24</t>
  </si>
  <si>
    <t>HH-2.1</t>
  </si>
  <si>
    <t>HH-2.2</t>
  </si>
  <si>
    <t>HH-2.3</t>
  </si>
  <si>
    <t>HH-2.4</t>
  </si>
  <si>
    <t>HH-2.5</t>
  </si>
  <si>
    <t>HH-2.6</t>
  </si>
  <si>
    <t>HH-2.7</t>
  </si>
  <si>
    <t>HH-2.8</t>
  </si>
  <si>
    <t>HH-2.9</t>
  </si>
  <si>
    <t>HH-2.10</t>
  </si>
  <si>
    <t>HH-2.11</t>
  </si>
  <si>
    <t>HH-2.12</t>
  </si>
  <si>
    <t>HH-3.12</t>
  </si>
  <si>
    <t>HH-3.13</t>
  </si>
  <si>
    <t>HH-3.14</t>
  </si>
  <si>
    <t>HH-3.15</t>
  </si>
  <si>
    <t>HH-3.16</t>
  </si>
  <si>
    <t>HH-3.17</t>
  </si>
  <si>
    <t>HH-3.18</t>
  </si>
  <si>
    <t>HH-3.19</t>
  </si>
  <si>
    <t>HH-3.20</t>
  </si>
  <si>
    <t>HH-3.21</t>
  </si>
  <si>
    <t>HH-3.22</t>
  </si>
  <si>
    <t>HH-3.1</t>
  </si>
  <si>
    <t>HH-3.2</t>
  </si>
  <si>
    <t>HH-3.3</t>
  </si>
  <si>
    <t>HH-3.4</t>
  </si>
  <si>
    <t>HH-3.5</t>
  </si>
  <si>
    <t>HH-3.6</t>
  </si>
  <si>
    <t>HH-3.7</t>
  </si>
  <si>
    <t>HH-3.8</t>
  </si>
  <si>
    <t>HH-3.9</t>
  </si>
  <si>
    <t>HH-3.10</t>
  </si>
  <si>
    <t>HH-3.11</t>
  </si>
  <si>
    <t>HH-4.13</t>
  </si>
  <si>
    <t>HH-4.14</t>
  </si>
  <si>
    <t>HH-4.15</t>
  </si>
  <si>
    <t>HH-4.16</t>
  </si>
  <si>
    <t>HH-4.17</t>
  </si>
  <si>
    <t>HH-4.18</t>
  </si>
  <si>
    <t>HH-4.19</t>
  </si>
  <si>
    <t>HH-4.20</t>
  </si>
  <si>
    <t>HH-4.21</t>
  </si>
  <si>
    <t>HH-4.22</t>
  </si>
  <si>
    <t>HH-4.23</t>
  </si>
  <si>
    <t>HH-4.24</t>
  </si>
  <si>
    <t>HH-4.1</t>
  </si>
  <si>
    <t>HH-4.2</t>
  </si>
  <si>
    <t>HH-4.3</t>
  </si>
  <si>
    <t>HH-4.4</t>
  </si>
  <si>
    <t>HH-4.5</t>
  </si>
  <si>
    <t>HH-4.6</t>
  </si>
  <si>
    <t>HH-4.7</t>
  </si>
  <si>
    <t>HH-4.8</t>
  </si>
  <si>
    <t>HH-4.9</t>
  </si>
  <si>
    <t>HH-4.10</t>
  </si>
  <si>
    <t>HH-4.11</t>
  </si>
  <si>
    <t>HH-4.12</t>
  </si>
  <si>
    <t>HH-5.1</t>
  </si>
  <si>
    <t>HH-5.2</t>
  </si>
  <si>
    <t>HH-5.3</t>
  </si>
  <si>
    <t>HH-5.4</t>
  </si>
  <si>
    <t>HH-5.5</t>
  </si>
  <si>
    <t>HH-5.6</t>
  </si>
  <si>
    <t>HH-5.7</t>
  </si>
  <si>
    <t>HH-5.8</t>
  </si>
  <si>
    <t>HH-5.9</t>
  </si>
  <si>
    <t>HH-5.10</t>
  </si>
  <si>
    <t>HH-5.11</t>
  </si>
  <si>
    <t>HH-5.12</t>
  </si>
  <si>
    <t>HH-5.13</t>
  </si>
  <si>
    <t>HH-5.14</t>
  </si>
  <si>
    <t>HH-5.15</t>
  </si>
  <si>
    <t>HH-5.16</t>
  </si>
  <si>
    <t>HH-5.17</t>
  </si>
  <si>
    <t>HH-5.18</t>
  </si>
  <si>
    <t>HH-5.19</t>
  </si>
  <si>
    <t>HH-5.20</t>
  </si>
  <si>
    <t>HH-5.21</t>
  </si>
  <si>
    <t>HH-5.22</t>
  </si>
  <si>
    <t>MÃ CĂN THƯƠNG MẠI</t>
  </si>
  <si>
    <t>Liên kế</t>
  </si>
  <si>
    <t xml:space="preserve">DIỆN TÍCH ĐẤT (m2)
</t>
  </si>
  <si>
    <t>SỐ TẦNG</t>
  </si>
  <si>
    <t>Tên thửa
(ODT-*)</t>
  </si>
  <si>
    <t>LOẠI NHÀ Ở</t>
  </si>
  <si>
    <t>DIỆN TÍCH SÀN XÂY DỰNG (m2)</t>
  </si>
  <si>
    <t>KÍ HIỆU Ô ĐẤT</t>
  </si>
  <si>
    <t>TẦNG 1
(m2)</t>
  </si>
  <si>
    <t>TẦNG 2
(m2)</t>
  </si>
  <si>
    <t>TẦNG 3
(m2)</t>
  </si>
  <si>
    <t>TỔNG
(m2)</t>
  </si>
  <si>
    <t>DANH SÁCH 142 CĂN NHÀ Ở XÃ HỘI CÓ SẴN ĐỦ ĐIỀU KIỆN ĐƯA VÀO KINH DOANH
Khu Nhà ở xã hội (khu vực 3) thuộc Dự án Khu đô thị Thương mại - dịch vụ Nam Đông Hà  SỐ THIẾT KẾ</t>
  </si>
  <si>
    <t>Phụ lục</t>
  </si>
  <si>
    <t>(Kèm theo Công văn số:        /SXD-QLN ngày       tháng     năm 2025 của Sở Xây dựng)</t>
  </si>
  <si>
    <t>Công trình: Khu Nhà ở xã hội (khu vực 3)
 thuộc Dự án Khu đô thị Thương mại - dịch vụ Nam Đông Hà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</si>
</sst>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3"/>
      <name val="Times New Roman"/>
      <family val="1"/>
    </font>
    <font>
      <b/>
      <sz val="14"/>
      <color rgb="FF002060"/>
      <name val="Times New Roman"/>
      <family val="1"/>
    </font>
    <font>
      <sz val="11"/>
      <color rgb="FF0000FF"/>
      <name val="Arial"/>
      <family val="2"/>
    </font>
    <font>
      <b/>
      <sz val="11"/>
      <color theme="1"/>
      <name val="Arial"/>
      <family val="2"/>
      <charset val="163"/>
    </font>
    <font>
      <b/>
      <sz val="11"/>
      <name val="Times New Roman"/>
      <family val="1"/>
      <charset val="163"/>
    </font>
    <font>
      <b/>
      <sz val="11"/>
      <name val="Arial"/>
      <family val="2"/>
      <charset val="163"/>
    </font>
    <font>
      <i/>
      <sz val="14"/>
      <color rgb="FF00206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</patternFill>
    </fill>
    <fill>
      <patternFill patternType="solid">
        <fgColor rgb="FFCCE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4" borderId="0" applyNumberFormat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5" fillId="4" borderId="6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4" fillId="0" borderId="0" xfId="1" applyNumberFormat="1" applyFont="1"/>
    <xf numFmtId="164" fontId="8" fillId="0" borderId="1" xfId="2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/>
    <xf numFmtId="164" fontId="9" fillId="5" borderId="1" xfId="0" applyNumberFormat="1" applyFont="1" applyFill="1" applyBorder="1" applyAlignment="1">
      <alignment vertical="center"/>
    </xf>
    <xf numFmtId="1" fontId="9" fillId="5" borderId="1" xfId="0" applyNumberFormat="1" applyFont="1" applyFill="1" applyBorder="1" applyAlignment="1">
      <alignment horizontal="right" vertical="center"/>
    </xf>
    <xf numFmtId="2" fontId="9" fillId="5" borderId="1" xfId="0" applyNumberFormat="1" applyFont="1" applyFill="1" applyBorder="1" applyAlignment="1">
      <alignment horizontal="right" vertical="center"/>
    </xf>
    <xf numFmtId="164" fontId="8" fillId="5" borderId="1" xfId="2" applyNumberFormat="1" applyFont="1" applyFill="1" applyBorder="1" applyAlignment="1">
      <alignment horizontal="center" vertical="center" wrapText="1"/>
    </xf>
    <xf numFmtId="3" fontId="9" fillId="5" borderId="1" xfId="0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2" fontId="8" fillId="5" borderId="1" xfId="1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vertical="center"/>
    </xf>
    <xf numFmtId="2" fontId="4" fillId="0" borderId="1" xfId="0" applyNumberFormat="1" applyFont="1" applyBorder="1"/>
    <xf numFmtId="2" fontId="4" fillId="0" borderId="0" xfId="0" applyNumberFormat="1" applyFont="1"/>
    <xf numFmtId="1" fontId="8" fillId="5" borderId="1" xfId="2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vertical="center"/>
    </xf>
    <xf numFmtId="1" fontId="4" fillId="0" borderId="1" xfId="0" applyNumberFormat="1" applyFont="1" applyBorder="1"/>
    <xf numFmtId="1" fontId="4" fillId="0" borderId="0" xfId="0" applyNumberFormat="1" applyFont="1"/>
    <xf numFmtId="1" fontId="7" fillId="5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2" fontId="7" fillId="0" borderId="1" xfId="0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center"/>
    </xf>
    <xf numFmtId="164" fontId="16" fillId="0" borderId="0" xfId="0" applyNumberFormat="1" applyFont="1"/>
    <xf numFmtId="165" fontId="16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/>
    </xf>
    <xf numFmtId="0" fontId="17" fillId="0" borderId="0" xfId="0" applyFont="1"/>
    <xf numFmtId="1" fontId="14" fillId="6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18" fillId="7" borderId="1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65" fontId="18" fillId="7" borderId="1" xfId="2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5" fontId="14" fillId="6" borderId="1" xfId="0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horizontal="center"/>
    </xf>
    <xf numFmtId="165" fontId="12" fillId="0" borderId="1" xfId="0" applyNumberFormat="1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right" vertical="center" wrapText="1"/>
    </xf>
    <xf numFmtId="1" fontId="13" fillId="0" borderId="1" xfId="0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164" fontId="18" fillId="7" borderId="1" xfId="0" applyNumberFormat="1" applyFont="1" applyFill="1" applyBorder="1" applyAlignment="1">
      <alignment horizontal="center"/>
    </xf>
    <xf numFmtId="0" fontId="18" fillId="7" borderId="2" xfId="2" applyFont="1" applyFill="1" applyBorder="1" applyAlignment="1">
      <alignment horizontal="center" vertical="center" wrapText="1"/>
    </xf>
    <xf numFmtId="0" fontId="18" fillId="7" borderId="3" xfId="2" applyFont="1" applyFill="1" applyBorder="1" applyAlignment="1">
      <alignment horizontal="center" vertical="center" wrapText="1"/>
    </xf>
    <xf numFmtId="165" fontId="18" fillId="7" borderId="1" xfId="0" applyNumberFormat="1" applyFont="1" applyFill="1" applyBorder="1" applyAlignment="1">
      <alignment horizontal="center" vertical="center" wrapText="1"/>
    </xf>
    <xf numFmtId="1" fontId="18" fillId="7" borderId="1" xfId="0" applyNumberFormat="1" applyFont="1" applyFill="1" applyBorder="1" applyAlignment="1">
      <alignment horizontal="center" vertical="center" wrapText="1"/>
    </xf>
    <xf numFmtId="165" fontId="18" fillId="7" borderId="1" xfId="2" applyNumberFormat="1" applyFont="1" applyFill="1" applyBorder="1" applyAlignment="1">
      <alignment horizontal="center" vertical="center" wrapText="1"/>
    </xf>
    <xf numFmtId="0" fontId="18" fillId="7" borderId="1" xfId="2" applyFont="1" applyFill="1" applyBorder="1" applyAlignment="1">
      <alignment horizontal="center" vertical="center" wrapText="1"/>
    </xf>
  </cellXfs>
  <cellStyles count="3">
    <cellStyle name="Accent2 2" xfId="2" xr:uid="{00000000-0005-0000-0000-000000000000}"/>
    <cellStyle name="Comma" xfId="1" builtinId="3"/>
    <cellStyle name="Normal" xfId="0" builtinId="0"/>
  </cellStyles>
  <dxfs count="99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7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0000FF"/>
      <color rgb="FFFFFF99"/>
      <color rgb="FFFFCCCC"/>
      <color rgb="FF66CCFF"/>
      <color rgb="FFFF99CC"/>
      <color rgb="FFFF6699"/>
      <color rgb="FFFF99FF"/>
      <color rgb="FF0099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tuanpd\Downloads\VH.&#272;P-DTH-HL-XX-SA-A-00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 TKCS"/>
      <sheetName val="Mẫu D1"/>
      <sheetName val="TK DIEN TICH LO ĐỢT 1"/>
      <sheetName val="Mẫu D2"/>
      <sheetName val="TK DIEN TICH LO ĐỢT 2"/>
      <sheetName val="Mẫu D3"/>
      <sheetName val="TK DIEN TICH LO ĐỢT 3"/>
      <sheetName val="Mẫu D4"/>
      <sheetName val="TK DIEN TICH LO ĐỢT 4"/>
      <sheetName val="Mẫu D5"/>
      <sheetName val="TK DIEN TICH LO ĐỢT 5"/>
      <sheetName val="Mẫu D6"/>
      <sheetName val="TK DIEN TICH LO ĐỢT 6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21"/>
  <sheetViews>
    <sheetView zoomScale="130" zoomScaleNormal="130" workbookViewId="0">
      <pane xSplit="3" ySplit="2" topLeftCell="D9" activePane="bottomRight" state="frozen"/>
      <selection pane="topRight" activeCell="F1" sqref="F1"/>
      <selection pane="bottomLeft" activeCell="A4" sqref="A4"/>
      <selection pane="bottomRight" activeCell="Q20" sqref="Q20"/>
    </sheetView>
  </sheetViews>
  <sheetFormatPr defaultColWidth="9.140625" defaultRowHeight="14.25" x14ac:dyDescent="0.2"/>
  <cols>
    <col min="1" max="1" width="8.140625" style="5" hidden="1" customWidth="1"/>
    <col min="2" max="2" width="7.42578125" style="1" customWidth="1"/>
    <col min="3" max="3" width="15.7109375" style="1" customWidth="1"/>
    <col min="4" max="4" width="10.7109375" style="14" customWidth="1"/>
    <col min="5" max="5" width="25.7109375" style="6" customWidth="1"/>
    <col min="6" max="6" width="10.7109375" style="16" customWidth="1"/>
    <col min="7" max="7" width="11.7109375" style="17" customWidth="1"/>
    <col min="8" max="8" width="10.7109375" style="28" hidden="1" customWidth="1"/>
    <col min="9" max="9" width="10.7109375" style="32" hidden="1" customWidth="1"/>
    <col min="10" max="11" width="8.7109375" style="1" hidden="1" customWidth="1"/>
    <col min="12" max="12" width="10.7109375" style="32" hidden="1" customWidth="1"/>
    <col min="13" max="14" width="8.7109375" style="1" hidden="1" customWidth="1"/>
    <col min="15" max="16384" width="9.140625" style="1"/>
  </cols>
  <sheetData>
    <row r="1" spans="1:14" ht="15" x14ac:dyDescent="0.25">
      <c r="F1" s="61" t="s">
        <v>7</v>
      </c>
      <c r="G1" s="61"/>
      <c r="H1" s="60" t="s">
        <v>14</v>
      </c>
      <c r="I1" s="60"/>
      <c r="J1" s="60"/>
      <c r="K1" s="60"/>
      <c r="L1" s="60"/>
      <c r="M1" s="60"/>
      <c r="N1" s="60"/>
    </row>
    <row r="2" spans="1:14" ht="75" customHeight="1" thickBot="1" x14ac:dyDescent="0.25">
      <c r="A2" s="2" t="s">
        <v>1</v>
      </c>
      <c r="B2" s="58" t="s">
        <v>16</v>
      </c>
      <c r="C2" s="59"/>
      <c r="D2" s="12" t="s">
        <v>3</v>
      </c>
      <c r="E2" s="10" t="s">
        <v>4</v>
      </c>
      <c r="F2" s="15" t="s">
        <v>9</v>
      </c>
      <c r="G2" s="15" t="s">
        <v>5</v>
      </c>
      <c r="H2" s="25" t="s">
        <v>3</v>
      </c>
      <c r="I2" s="29" t="s">
        <v>9</v>
      </c>
      <c r="J2" s="21" t="s">
        <v>11</v>
      </c>
      <c r="K2" s="21" t="s">
        <v>10</v>
      </c>
      <c r="L2" s="29" t="s">
        <v>8</v>
      </c>
      <c r="M2" s="21" t="s">
        <v>12</v>
      </c>
      <c r="N2" s="21" t="s">
        <v>13</v>
      </c>
    </row>
    <row r="3" spans="1:14" ht="20.100000000000001" customHeight="1" x14ac:dyDescent="0.2">
      <c r="A3" s="5">
        <v>1</v>
      </c>
      <c r="B3" s="57" t="s">
        <v>17</v>
      </c>
      <c r="C3" s="57"/>
      <c r="D3" s="24" t="e">
        <f>#REF!</f>
        <v>#REF!</v>
      </c>
      <c r="E3" s="11"/>
      <c r="F3" s="24" t="e">
        <f>SUM(F4:F9)</f>
        <v>#REF!</v>
      </c>
      <c r="G3" s="24" t="e">
        <f>SUM(G4:G9)</f>
        <v>#REF!</v>
      </c>
      <c r="H3" s="26" t="e">
        <f>D3</f>
        <v>#REF!</v>
      </c>
      <c r="I3" s="30" t="e">
        <f>H3*J3/100</f>
        <v>#REF!</v>
      </c>
      <c r="J3" s="18">
        <v>100</v>
      </c>
      <c r="K3" s="19">
        <v>5</v>
      </c>
      <c r="L3" s="33" t="e">
        <f>I3*K3</f>
        <v>#REF!</v>
      </c>
      <c r="M3" s="20" t="e">
        <f>L3/H3</f>
        <v>#REF!</v>
      </c>
      <c r="N3" s="22">
        <v>18</v>
      </c>
    </row>
    <row r="4" spans="1:14" ht="15" customHeight="1" x14ac:dyDescent="0.25">
      <c r="B4" s="7"/>
      <c r="C4" s="8"/>
      <c r="D4" s="13"/>
      <c r="E4" s="34" t="s">
        <v>22</v>
      </c>
      <c r="F4" s="36" t="e">
        <f>#REF!</f>
        <v>#REF!</v>
      </c>
      <c r="G4" s="36" t="e">
        <f>#REF!</f>
        <v>#REF!</v>
      </c>
      <c r="H4" s="27"/>
      <c r="I4" s="31"/>
      <c r="J4" s="4"/>
      <c r="K4" s="4"/>
      <c r="L4" s="31"/>
      <c r="M4" s="4"/>
      <c r="N4" s="4"/>
    </row>
    <row r="5" spans="1:14" ht="15" customHeight="1" x14ac:dyDescent="0.25">
      <c r="B5" s="7"/>
      <c r="C5" s="8"/>
      <c r="D5" s="13"/>
      <c r="E5" s="34" t="s">
        <v>23</v>
      </c>
      <c r="F5" s="36" t="e">
        <f>#REF!</f>
        <v>#REF!</v>
      </c>
      <c r="G5" s="36" t="e">
        <f>#REF!</f>
        <v>#REF!</v>
      </c>
      <c r="H5" s="27"/>
      <c r="I5" s="31"/>
      <c r="J5" s="4"/>
      <c r="K5" s="4"/>
      <c r="L5" s="31"/>
      <c r="M5" s="4"/>
      <c r="N5" s="4"/>
    </row>
    <row r="6" spans="1:14" ht="15" customHeight="1" x14ac:dyDescent="0.25">
      <c r="B6" s="7"/>
      <c r="C6" s="8"/>
      <c r="D6" s="13"/>
      <c r="E6" s="35" t="s">
        <v>24</v>
      </c>
      <c r="F6" s="36" t="e">
        <f>#REF!</f>
        <v>#REF!</v>
      </c>
      <c r="G6" s="36" t="e">
        <f>#REF!</f>
        <v>#REF!</v>
      </c>
      <c r="H6" s="27"/>
      <c r="I6" s="31"/>
      <c r="J6" s="4"/>
      <c r="K6" s="4"/>
      <c r="L6" s="31"/>
      <c r="M6" s="4"/>
      <c r="N6" s="4"/>
    </row>
    <row r="7" spans="1:14" ht="15" customHeight="1" x14ac:dyDescent="0.25">
      <c r="B7" s="7"/>
      <c r="C7" s="8"/>
      <c r="D7" s="13"/>
      <c r="E7" s="35" t="s">
        <v>25</v>
      </c>
      <c r="F7" s="36" t="e">
        <f>#REF!</f>
        <v>#REF!</v>
      </c>
      <c r="G7" s="36" t="e">
        <f>#REF!</f>
        <v>#REF!</v>
      </c>
      <c r="H7" s="27"/>
      <c r="I7" s="31"/>
      <c r="J7" s="4"/>
      <c r="K7" s="4"/>
      <c r="L7" s="31"/>
      <c r="M7" s="4"/>
      <c r="N7" s="4"/>
    </row>
    <row r="8" spans="1:14" ht="15" customHeight="1" x14ac:dyDescent="0.25">
      <c r="B8" s="7"/>
      <c r="C8" s="8"/>
      <c r="D8" s="13"/>
      <c r="E8" s="34" t="s">
        <v>26</v>
      </c>
      <c r="F8" s="36" t="e">
        <f>#REF!</f>
        <v>#REF!</v>
      </c>
      <c r="G8" s="36" t="e">
        <f>#REF!</f>
        <v>#REF!</v>
      </c>
      <c r="H8" s="27"/>
      <c r="I8" s="31"/>
      <c r="J8" s="4"/>
      <c r="K8" s="4"/>
      <c r="L8" s="31"/>
      <c r="M8" s="4"/>
      <c r="N8" s="4"/>
    </row>
    <row r="9" spans="1:14" ht="15" customHeight="1" x14ac:dyDescent="0.25">
      <c r="B9" s="7"/>
      <c r="C9" s="8"/>
      <c r="D9" s="13"/>
      <c r="E9" s="34" t="s">
        <v>27</v>
      </c>
      <c r="F9" s="36" t="e">
        <f>#REF!</f>
        <v>#REF!</v>
      </c>
      <c r="G9" s="36" t="e">
        <f>#REF!</f>
        <v>#REF!</v>
      </c>
      <c r="H9" s="27"/>
      <c r="I9" s="31"/>
      <c r="J9" s="4"/>
      <c r="K9" s="4"/>
      <c r="L9" s="31"/>
      <c r="M9" s="4"/>
      <c r="N9" s="4"/>
    </row>
    <row r="10" spans="1:14" ht="15" customHeight="1" x14ac:dyDescent="0.2">
      <c r="A10" s="5">
        <v>2</v>
      </c>
      <c r="B10" s="57" t="s">
        <v>18</v>
      </c>
      <c r="C10" s="57"/>
      <c r="D10" s="24" t="e">
        <f>#REF!</f>
        <v>#REF!</v>
      </c>
      <c r="E10" s="11"/>
      <c r="F10" s="24" t="e">
        <f>SUM(F11:F12)</f>
        <v>#REF!</v>
      </c>
      <c r="G10" s="24" t="e">
        <f>SUM(G11:G12)</f>
        <v>#REF!</v>
      </c>
      <c r="H10" s="26" t="e">
        <f>D10</f>
        <v>#REF!</v>
      </c>
      <c r="I10" s="30" t="e">
        <f>H10*J10/100</f>
        <v>#REF!</v>
      </c>
      <c r="J10" s="18">
        <v>100</v>
      </c>
      <c r="K10" s="19">
        <v>5</v>
      </c>
      <c r="L10" s="33" t="e">
        <f>I10*K10</f>
        <v>#REF!</v>
      </c>
      <c r="M10" s="20" t="e">
        <f>L10/H10</f>
        <v>#REF!</v>
      </c>
      <c r="N10" s="22">
        <v>18</v>
      </c>
    </row>
    <row r="11" spans="1:14" ht="15" customHeight="1" x14ac:dyDescent="0.25">
      <c r="B11" s="7"/>
      <c r="C11" s="8"/>
      <c r="D11" s="13"/>
      <c r="E11" s="34" t="s">
        <v>28</v>
      </c>
      <c r="F11" s="36" t="e">
        <f>#REF!</f>
        <v>#REF!</v>
      </c>
      <c r="G11" s="36" t="e">
        <f>#REF!</f>
        <v>#REF!</v>
      </c>
      <c r="H11" s="27"/>
      <c r="I11" s="31"/>
      <c r="J11" s="4"/>
      <c r="K11" s="4"/>
      <c r="L11" s="31"/>
      <c r="M11" s="4"/>
      <c r="N11" s="4"/>
    </row>
    <row r="12" spans="1:14" ht="15" customHeight="1" x14ac:dyDescent="0.25">
      <c r="B12" s="7"/>
      <c r="C12" s="8"/>
      <c r="D12" s="13"/>
      <c r="E12" s="34" t="s">
        <v>29</v>
      </c>
      <c r="F12" s="36" t="e">
        <f>#REF!</f>
        <v>#REF!</v>
      </c>
      <c r="G12" s="36" t="e">
        <f>#REF!</f>
        <v>#REF!</v>
      </c>
      <c r="H12" s="27"/>
      <c r="I12" s="31"/>
      <c r="J12" s="4"/>
      <c r="K12" s="4"/>
      <c r="L12" s="31"/>
      <c r="M12" s="4"/>
      <c r="N12" s="4"/>
    </row>
    <row r="13" spans="1:14" ht="15" customHeight="1" x14ac:dyDescent="0.2">
      <c r="A13" s="5">
        <v>3</v>
      </c>
      <c r="B13" s="57" t="s">
        <v>19</v>
      </c>
      <c r="C13" s="57"/>
      <c r="D13" s="24" t="e">
        <f>#REF!</f>
        <v>#REF!</v>
      </c>
      <c r="E13" s="11"/>
      <c r="F13" s="24" t="e">
        <f>SUM(F14:F15)</f>
        <v>#REF!</v>
      </c>
      <c r="G13" s="24" t="e">
        <f>SUM(G14:G15)</f>
        <v>#REF!</v>
      </c>
      <c r="H13" s="26" t="e">
        <f>D13</f>
        <v>#REF!</v>
      </c>
      <c r="I13" s="30" t="e">
        <f>H13*J13/100</f>
        <v>#REF!</v>
      </c>
      <c r="J13" s="18">
        <v>100</v>
      </c>
      <c r="K13" s="19">
        <v>5</v>
      </c>
      <c r="L13" s="33" t="e">
        <f>I13*K13</f>
        <v>#REF!</v>
      </c>
      <c r="M13" s="20" t="e">
        <f>L13/H13</f>
        <v>#REF!</v>
      </c>
      <c r="N13" s="22">
        <v>18</v>
      </c>
    </row>
    <row r="14" spans="1:14" ht="15" customHeight="1" x14ac:dyDescent="0.25">
      <c r="B14" s="7"/>
      <c r="C14" s="8"/>
      <c r="D14" s="13"/>
      <c r="E14" s="34" t="s">
        <v>30</v>
      </c>
      <c r="F14" s="36" t="e">
        <f>#REF!</f>
        <v>#REF!</v>
      </c>
      <c r="G14" s="36" t="e">
        <f>#REF!</f>
        <v>#REF!</v>
      </c>
      <c r="H14" s="27"/>
      <c r="I14" s="31"/>
      <c r="J14" s="4"/>
      <c r="K14" s="4"/>
      <c r="L14" s="31"/>
      <c r="M14" s="4"/>
      <c r="N14" s="4"/>
    </row>
    <row r="15" spans="1:14" ht="15" customHeight="1" x14ac:dyDescent="0.25">
      <c r="B15" s="7"/>
      <c r="C15" s="8"/>
      <c r="D15" s="13"/>
      <c r="E15" s="34" t="s">
        <v>31</v>
      </c>
      <c r="F15" s="36" t="e">
        <f>#REF!</f>
        <v>#REF!</v>
      </c>
      <c r="G15" s="36" t="e">
        <f>#REF!</f>
        <v>#REF!</v>
      </c>
      <c r="H15" s="27"/>
      <c r="I15" s="31"/>
      <c r="J15" s="4"/>
      <c r="K15" s="4"/>
      <c r="L15" s="31"/>
      <c r="M15" s="4"/>
      <c r="N15" s="4"/>
    </row>
    <row r="16" spans="1:14" ht="15" customHeight="1" x14ac:dyDescent="0.2">
      <c r="A16" s="5">
        <v>4</v>
      </c>
      <c r="B16" s="57" t="s">
        <v>20</v>
      </c>
      <c r="C16" s="57"/>
      <c r="D16" s="24" t="e">
        <f>#REF!</f>
        <v>#REF!</v>
      </c>
      <c r="E16" s="11"/>
      <c r="F16" s="24" t="e">
        <f>SUM(F17:F18)</f>
        <v>#REF!</v>
      </c>
      <c r="G16" s="24" t="e">
        <f>SUM(G17:G18)</f>
        <v>#REF!</v>
      </c>
      <c r="H16" s="26" t="e">
        <f>D16</f>
        <v>#REF!</v>
      </c>
      <c r="I16" s="30" t="e">
        <f>H16*J16/100</f>
        <v>#REF!</v>
      </c>
      <c r="J16" s="18">
        <v>100</v>
      </c>
      <c r="K16" s="19">
        <v>5</v>
      </c>
      <c r="L16" s="33" t="e">
        <f>I16*K16</f>
        <v>#REF!</v>
      </c>
      <c r="M16" s="20" t="e">
        <f>L16/H16</f>
        <v>#REF!</v>
      </c>
      <c r="N16" s="22">
        <v>12</v>
      </c>
    </row>
    <row r="17" spans="1:14" ht="15" customHeight="1" x14ac:dyDescent="0.25">
      <c r="B17" s="7"/>
      <c r="C17" s="8"/>
      <c r="D17" s="13"/>
      <c r="E17" s="34" t="s">
        <v>32</v>
      </c>
      <c r="F17" s="36" t="e">
        <f>#REF!</f>
        <v>#REF!</v>
      </c>
      <c r="G17" s="36" t="e">
        <f>#REF!</f>
        <v>#REF!</v>
      </c>
      <c r="H17" s="27"/>
      <c r="I17" s="31"/>
      <c r="J17" s="4"/>
      <c r="K17" s="4"/>
      <c r="L17" s="31"/>
      <c r="M17" s="4"/>
      <c r="N17" s="4"/>
    </row>
    <row r="18" spans="1:14" ht="15" customHeight="1" x14ac:dyDescent="0.25">
      <c r="B18" s="7"/>
      <c r="C18" s="8"/>
      <c r="D18" s="13"/>
      <c r="E18" s="34" t="s">
        <v>33</v>
      </c>
      <c r="F18" s="36" t="e">
        <f>#REF!</f>
        <v>#REF!</v>
      </c>
      <c r="G18" s="36" t="e">
        <f>#REF!</f>
        <v>#REF!</v>
      </c>
      <c r="H18" s="27"/>
      <c r="I18" s="31"/>
      <c r="J18" s="4"/>
      <c r="K18" s="4"/>
      <c r="L18" s="31"/>
      <c r="M18" s="4"/>
      <c r="N18" s="4"/>
    </row>
    <row r="19" spans="1:14" ht="15" customHeight="1" x14ac:dyDescent="0.2">
      <c r="A19" s="5">
        <v>5</v>
      </c>
      <c r="B19" s="57" t="s">
        <v>21</v>
      </c>
      <c r="C19" s="57"/>
      <c r="D19" s="24" t="e">
        <f>#REF!</f>
        <v>#REF!</v>
      </c>
      <c r="E19" s="11"/>
      <c r="F19" s="24" t="e">
        <f>SUM(F20:F20)</f>
        <v>#REF!</v>
      </c>
      <c r="G19" s="24" t="e">
        <f>SUM(G20:G20)</f>
        <v>#REF!</v>
      </c>
      <c r="H19" s="26" t="e">
        <f>D19</f>
        <v>#REF!</v>
      </c>
      <c r="I19" s="30" t="e">
        <f>H19*J19/100</f>
        <v>#REF!</v>
      </c>
      <c r="J19" s="18">
        <v>100</v>
      </c>
      <c r="K19" s="19">
        <v>5</v>
      </c>
      <c r="L19" s="33" t="e">
        <f>I19*K19</f>
        <v>#REF!</v>
      </c>
      <c r="M19" s="20" t="e">
        <f>L19/H19</f>
        <v>#REF!</v>
      </c>
      <c r="N19" s="22">
        <v>18</v>
      </c>
    </row>
    <row r="20" spans="1:14" ht="15" customHeight="1" x14ac:dyDescent="0.25">
      <c r="B20" s="7"/>
      <c r="C20" s="8"/>
      <c r="D20" s="13"/>
      <c r="E20" s="34" t="s">
        <v>34</v>
      </c>
      <c r="F20" s="36" t="e">
        <f>#REF!</f>
        <v>#REF!</v>
      </c>
      <c r="G20" s="36" t="e">
        <f>#REF!</f>
        <v>#REF!</v>
      </c>
      <c r="H20" s="27"/>
      <c r="I20" s="31"/>
      <c r="J20" s="4"/>
      <c r="K20" s="4"/>
      <c r="L20" s="31"/>
      <c r="M20" s="4"/>
      <c r="N20" s="4"/>
    </row>
    <row r="21" spans="1:14" hidden="1" x14ac:dyDescent="0.2">
      <c r="A21" s="3"/>
      <c r="B21" s="7">
        <v>3433</v>
      </c>
      <c r="C21" s="8" t="s">
        <v>6</v>
      </c>
      <c r="D21" s="13" t="e">
        <f>INDEX(#REF!,MATCH($E21,#REF!,0))</f>
        <v>#REF!</v>
      </c>
      <c r="E21" s="9" t="s">
        <v>2</v>
      </c>
      <c r="F21" s="13" t="e">
        <f>INDEX(#REF!,MATCH($E21,#REF!,0))</f>
        <v>#REF!</v>
      </c>
      <c r="G21" s="13" t="e">
        <f>INDEX(#REF!,MATCH($E21,#REF!,0))</f>
        <v>#REF!</v>
      </c>
      <c r="H21" s="27"/>
      <c r="I21" s="31"/>
      <c r="J21" s="4"/>
      <c r="K21" s="4"/>
      <c r="L21" s="31"/>
      <c r="M21" s="4"/>
      <c r="N21" s="4"/>
    </row>
  </sheetData>
  <autoFilter ref="A2:G21" xr:uid="{00000000-0009-0000-0000-000001000000}">
    <filterColumn colId="1">
      <filters blank="1">
        <filter val="Lô QH: OXH-1"/>
        <filter val="Lô QH: OXH-2"/>
        <filter val="Lô QH: OXH-3"/>
        <filter val="Lô QH: OXH-4"/>
        <filter val="Lô QH: OXH-5"/>
      </filters>
    </filterColumn>
  </autoFilter>
  <mergeCells count="8">
    <mergeCell ref="B13:C13"/>
    <mergeCell ref="B16:C16"/>
    <mergeCell ref="B19:C19"/>
    <mergeCell ref="B2:C2"/>
    <mergeCell ref="H1:N1"/>
    <mergeCell ref="B3:C3"/>
    <mergeCell ref="F1:G1"/>
    <mergeCell ref="B10:C10"/>
  </mergeCells>
  <conditionalFormatting sqref="D4:D9 F4:G9">
    <cfRule type="expression" dxfId="98" priority="15040">
      <formula>#REF!&gt;26</formula>
    </cfRule>
    <cfRule type="expression" dxfId="97" priority="15041">
      <formula>#REF!&lt;0</formula>
    </cfRule>
    <cfRule type="expression" dxfId="96" priority="15039">
      <formula>#REF!&gt;49</formula>
    </cfRule>
  </conditionalFormatting>
  <conditionalFormatting sqref="D11:G12">
    <cfRule type="expression" dxfId="95" priority="71">
      <formula>#REF!&gt;26</formula>
    </cfRule>
    <cfRule type="expression" dxfId="94" priority="70">
      <formula>#REF!&gt;49</formula>
    </cfRule>
    <cfRule type="expression" dxfId="93" priority="72">
      <formula>#REF!&lt;0</formula>
    </cfRule>
  </conditionalFormatting>
  <conditionalFormatting sqref="D14:G15">
    <cfRule type="expression" dxfId="92" priority="47">
      <formula>#REF!&gt;26</formula>
    </cfRule>
    <cfRule type="expression" dxfId="91" priority="46">
      <formula>#REF!&gt;49</formula>
    </cfRule>
    <cfRule type="expression" dxfId="90" priority="48">
      <formula>#REF!&lt;0</formula>
    </cfRule>
  </conditionalFormatting>
  <conditionalFormatting sqref="D17:G18">
    <cfRule type="expression" dxfId="89" priority="24">
      <formula>#REF!&lt;0</formula>
    </cfRule>
    <cfRule type="expression" dxfId="88" priority="23">
      <formula>#REF!&gt;26</formula>
    </cfRule>
    <cfRule type="expression" dxfId="87" priority="22">
      <formula>#REF!&gt;49</formula>
    </cfRule>
  </conditionalFormatting>
  <conditionalFormatting sqref="D20:G21">
    <cfRule type="expression" dxfId="86" priority="10">
      <formula>#REF!&gt;49</formula>
    </cfRule>
    <cfRule type="expression" dxfId="85" priority="11">
      <formula>#REF!&gt;26</formula>
    </cfRule>
    <cfRule type="expression" dxfId="84" priority="12">
      <formula>#REF!&lt;0</formula>
    </cfRule>
  </conditionalFormatting>
  <conditionalFormatting sqref="E4">
    <cfRule type="expression" dxfId="83" priority="127">
      <formula>#REF!&gt;49</formula>
    </cfRule>
    <cfRule type="expression" dxfId="82" priority="128">
      <formula>#REF!&gt;26</formula>
    </cfRule>
    <cfRule type="expression" dxfId="81" priority="129">
      <formula>#REF!&lt;0</formula>
    </cfRule>
  </conditionalFormatting>
  <conditionalFormatting sqref="E4:E5">
    <cfRule type="expression" dxfId="80" priority="115">
      <formula>#REF!&gt;49</formula>
    </cfRule>
    <cfRule type="expression" dxfId="79" priority="117">
      <formula>#REF!&lt;0</formula>
    </cfRule>
    <cfRule type="expression" dxfId="78" priority="116">
      <formula>#REF!&gt;26</formula>
    </cfRule>
  </conditionalFormatting>
  <conditionalFormatting sqref="E5:E8">
    <cfRule type="expression" dxfId="77" priority="97">
      <formula>#REF!&gt;49</formula>
    </cfRule>
    <cfRule type="expression" dxfId="76" priority="98">
      <formula>#REF!&gt;26</formula>
    </cfRule>
    <cfRule type="expression" dxfId="75" priority="99">
      <formula>#REF!&lt;0</formula>
    </cfRule>
  </conditionalFormatting>
  <conditionalFormatting sqref="E8:E9">
    <cfRule type="expression" dxfId="74" priority="93">
      <formula>#REF!&lt;0</formula>
    </cfRule>
    <cfRule type="expression" dxfId="73" priority="91">
      <formula>#REF!&gt;49</formula>
    </cfRule>
    <cfRule type="expression" dxfId="72" priority="92">
      <formula>#REF!&gt;26</formula>
    </cfRule>
  </conditionalFormatting>
  <conditionalFormatting sqref="E9">
    <cfRule type="expression" dxfId="71" priority="90">
      <formula>#REF!&lt;0</formula>
    </cfRule>
    <cfRule type="expression" dxfId="70" priority="85">
      <formula>#REF!&gt;49</formula>
    </cfRule>
    <cfRule type="expression" dxfId="69" priority="87">
      <formula>#REF!&lt;0</formula>
    </cfRule>
    <cfRule type="expression" dxfId="68" priority="88">
      <formula>#REF!&gt;49</formula>
    </cfRule>
    <cfRule type="expression" dxfId="67" priority="89">
      <formula>#REF!&gt;26</formula>
    </cfRule>
    <cfRule type="expression" dxfId="66" priority="86">
      <formula>#REF!&gt;26</formula>
    </cfRule>
  </conditionalFormatting>
  <conditionalFormatting sqref="E11">
    <cfRule type="expression" dxfId="65" priority="83">
      <formula>#REF!&gt;26</formula>
    </cfRule>
    <cfRule type="expression" dxfId="64" priority="79">
      <formula>#REF!&gt;49</formula>
    </cfRule>
    <cfRule type="expression" dxfId="63" priority="78">
      <formula>#REF!&lt;0</formula>
    </cfRule>
    <cfRule type="expression" dxfId="62" priority="81">
      <formula>#REF!&lt;0</formula>
    </cfRule>
    <cfRule type="expression" dxfId="61" priority="77">
      <formula>#REF!&gt;26</formula>
    </cfRule>
    <cfRule type="expression" dxfId="60" priority="76">
      <formula>#REF!&gt;49</formula>
    </cfRule>
    <cfRule type="expression" dxfId="59" priority="84">
      <formula>#REF!&lt;0</formula>
    </cfRule>
    <cfRule type="expression" dxfId="58" priority="80">
      <formula>#REF!&gt;26</formula>
    </cfRule>
    <cfRule type="expression" dxfId="57" priority="82">
      <formula>#REF!&gt;49</formula>
    </cfRule>
  </conditionalFormatting>
  <conditionalFormatting sqref="E12">
    <cfRule type="expression" dxfId="56" priority="68">
      <formula>#REF!&gt;26</formula>
    </cfRule>
    <cfRule type="expression" dxfId="55" priority="66">
      <formula>#REF!&lt;0</formula>
    </cfRule>
    <cfRule type="expression" dxfId="54" priority="67">
      <formula>#REF!&gt;49</formula>
    </cfRule>
    <cfRule type="expression" dxfId="53" priority="65">
      <formula>#REF!&gt;26</formula>
    </cfRule>
    <cfRule type="expression" dxfId="52" priority="69">
      <formula>#REF!&lt;0</formula>
    </cfRule>
    <cfRule type="expression" dxfId="51" priority="63">
      <formula>#REF!&lt;0</formula>
    </cfRule>
    <cfRule type="expression" dxfId="50" priority="62">
      <formula>#REF!&gt;26</formula>
    </cfRule>
    <cfRule type="expression" dxfId="49" priority="61">
      <formula>#REF!&gt;49</formula>
    </cfRule>
    <cfRule type="expression" dxfId="48" priority="64">
      <formula>#REF!&gt;49</formula>
    </cfRule>
  </conditionalFormatting>
  <conditionalFormatting sqref="E14">
    <cfRule type="expression" dxfId="47" priority="58">
      <formula>#REF!&gt;49</formula>
    </cfRule>
    <cfRule type="expression" dxfId="46" priority="59">
      <formula>#REF!&gt;26</formula>
    </cfRule>
    <cfRule type="expression" dxfId="45" priority="60">
      <formula>#REF!&lt;0</formula>
    </cfRule>
    <cfRule type="expression" dxfId="44" priority="52">
      <formula>#REF!&gt;49</formula>
    </cfRule>
    <cfRule type="expression" dxfId="43" priority="53">
      <formula>#REF!&gt;26</formula>
    </cfRule>
    <cfRule type="expression" dxfId="42" priority="54">
      <formula>#REF!&lt;0</formula>
    </cfRule>
    <cfRule type="expression" dxfId="41" priority="55">
      <formula>#REF!&gt;49</formula>
    </cfRule>
    <cfRule type="expression" dxfId="40" priority="56">
      <formula>#REF!&gt;26</formula>
    </cfRule>
    <cfRule type="expression" dxfId="39" priority="57">
      <formula>#REF!&lt;0</formula>
    </cfRule>
  </conditionalFormatting>
  <conditionalFormatting sqref="E15">
    <cfRule type="expression" dxfId="38" priority="40">
      <formula>#REF!&gt;49</formula>
    </cfRule>
    <cfRule type="expression" dxfId="37" priority="38">
      <formula>#REF!&gt;26</formula>
    </cfRule>
    <cfRule type="expression" dxfId="36" priority="37">
      <formula>#REF!&gt;49</formula>
    </cfRule>
    <cfRule type="expression" dxfId="35" priority="43">
      <formula>#REF!&gt;49</formula>
    </cfRule>
    <cfRule type="expression" dxfId="34" priority="42">
      <formula>#REF!&lt;0</formula>
    </cfRule>
    <cfRule type="expression" dxfId="33" priority="41">
      <formula>#REF!&gt;26</formula>
    </cfRule>
    <cfRule type="expression" dxfId="32" priority="39">
      <formula>#REF!&lt;0</formula>
    </cfRule>
    <cfRule type="expression" dxfId="31" priority="45">
      <formula>#REF!&lt;0</formula>
    </cfRule>
    <cfRule type="expression" dxfId="30" priority="44">
      <formula>#REF!&gt;26</formula>
    </cfRule>
  </conditionalFormatting>
  <conditionalFormatting sqref="E17">
    <cfRule type="expression" dxfId="29" priority="36">
      <formula>#REF!&lt;0</formula>
    </cfRule>
    <cfRule type="expression" dxfId="28" priority="35">
      <formula>#REF!&gt;26</formula>
    </cfRule>
    <cfRule type="expression" dxfId="27" priority="34">
      <formula>#REF!&gt;49</formula>
    </cfRule>
    <cfRule type="expression" dxfId="26" priority="33">
      <formula>#REF!&lt;0</formula>
    </cfRule>
    <cfRule type="expression" dxfId="25" priority="32">
      <formula>#REF!&gt;26</formula>
    </cfRule>
    <cfRule type="expression" dxfId="24" priority="31">
      <formula>#REF!&gt;49</formula>
    </cfRule>
    <cfRule type="expression" dxfId="23" priority="30">
      <formula>#REF!&lt;0</formula>
    </cfRule>
    <cfRule type="expression" dxfId="22" priority="29">
      <formula>#REF!&gt;26</formula>
    </cfRule>
    <cfRule type="expression" dxfId="21" priority="28">
      <formula>#REF!&gt;49</formula>
    </cfRule>
  </conditionalFormatting>
  <conditionalFormatting sqref="E18">
    <cfRule type="expression" dxfId="20" priority="21">
      <formula>#REF!&lt;0</formula>
    </cfRule>
    <cfRule type="expression" dxfId="19" priority="20">
      <formula>#REF!&gt;26</formula>
    </cfRule>
    <cfRule type="expression" dxfId="18" priority="19">
      <formula>#REF!&gt;49</formula>
    </cfRule>
    <cfRule type="expression" dxfId="17" priority="18">
      <formula>#REF!&lt;0</formula>
    </cfRule>
    <cfRule type="expression" dxfId="16" priority="17">
      <formula>#REF!&gt;26</formula>
    </cfRule>
    <cfRule type="expression" dxfId="15" priority="16">
      <formula>#REF!&gt;49</formula>
    </cfRule>
    <cfRule type="expression" dxfId="14" priority="14">
      <formula>#REF!&gt;26</formula>
    </cfRule>
    <cfRule type="expression" dxfId="13" priority="13">
      <formula>#REF!&gt;49</formula>
    </cfRule>
    <cfRule type="expression" dxfId="12" priority="15">
      <formula>#REF!&lt;0</formula>
    </cfRule>
  </conditionalFormatting>
  <conditionalFormatting sqref="E20">
    <cfRule type="expression" dxfId="11" priority="1">
      <formula>#REF!&gt;49</formula>
    </cfRule>
    <cfRule type="expression" dxfId="10" priority="6">
      <formula>#REF!&lt;0</formula>
    </cfRule>
    <cfRule type="expression" dxfId="9" priority="5">
      <formula>#REF!&gt;26</formula>
    </cfRule>
    <cfRule type="expression" dxfId="8" priority="4">
      <formula>#REF!&gt;49</formula>
    </cfRule>
    <cfRule type="expression" dxfId="7" priority="3">
      <formula>#REF!&lt;0</formula>
    </cfRule>
    <cfRule type="expression" dxfId="6" priority="2">
      <formula>#REF!&gt;26</formula>
    </cfRule>
    <cfRule type="expression" dxfId="5" priority="9">
      <formula>#REF!&lt;0</formula>
    </cfRule>
    <cfRule type="expression" dxfId="4" priority="8">
      <formula>#REF!&gt;26</formula>
    </cfRule>
    <cfRule type="expression" dxfId="3" priority="7">
      <formula>#REF!&gt;49</formula>
    </cfRule>
  </conditionalFormatting>
  <pageMargins left="0" right="0" top="0" bottom="0" header="0.3" footer="0.3"/>
  <pageSetup scale="7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CD65-2913-4AB5-999E-BD0E551B93C0}">
  <sheetPr>
    <pageSetUpPr fitToPage="1"/>
  </sheetPr>
  <dimension ref="A1:L155"/>
  <sheetViews>
    <sheetView tabSelected="1" view="pageBreakPreview" zoomScaleNormal="100" zoomScaleSheetLayoutView="100" workbookViewId="0">
      <pane xSplit="2" ySplit="7" topLeftCell="C131" activePane="bottomRight" state="frozen"/>
      <selection pane="topRight" activeCell="D1" sqref="D1"/>
      <selection pane="bottomLeft" activeCell="A6" sqref="A6"/>
      <selection pane="bottomRight" activeCell="B121" sqref="B121"/>
    </sheetView>
  </sheetViews>
  <sheetFormatPr defaultColWidth="9.140625" defaultRowHeight="14.25" x14ac:dyDescent="0.2"/>
  <cols>
    <col min="1" max="1" width="5" style="1" customWidth="1"/>
    <col min="2" max="2" width="14.85546875" style="1" customWidth="1"/>
    <col min="3" max="3" width="12.42578125" style="1" customWidth="1"/>
    <col min="4" max="4" width="10" style="1" customWidth="1"/>
    <col min="5" max="5" width="11.28515625" style="39" customWidth="1"/>
    <col min="6" max="6" width="6.140625" style="37" customWidth="1"/>
    <col min="7" max="7" width="9.28515625" style="40" customWidth="1"/>
    <col min="8" max="8" width="9.28515625" style="38" customWidth="1"/>
    <col min="9" max="9" width="9.28515625" style="41" customWidth="1"/>
    <col min="10" max="10" width="9.28515625" style="38" customWidth="1"/>
    <col min="11" max="11" width="10.28515625" style="39" customWidth="1"/>
    <col min="12" max="12" width="8.7109375" style="5" hidden="1" customWidth="1"/>
    <col min="13" max="16384" width="9.140625" style="1"/>
  </cols>
  <sheetData>
    <row r="1" spans="1:12" ht="18.75" x14ac:dyDescent="0.2">
      <c r="A1" s="62" t="s">
        <v>337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56"/>
    </row>
    <row r="2" spans="1:12" ht="18.75" x14ac:dyDescent="0.2">
      <c r="A2" s="63" t="s">
        <v>338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2" ht="17.25" customHeight="1" x14ac:dyDescent="0.2">
      <c r="A3" s="62" t="s">
        <v>336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2" ht="39.75" customHeight="1" x14ac:dyDescent="0.2">
      <c r="A4" s="62" t="s">
        <v>339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6" spans="1:12" s="42" customFormat="1" ht="15.75" customHeight="1" x14ac:dyDescent="0.25">
      <c r="A6" s="74" t="s">
        <v>1</v>
      </c>
      <c r="B6" s="74" t="s">
        <v>331</v>
      </c>
      <c r="C6" s="74" t="s">
        <v>324</v>
      </c>
      <c r="D6" s="69" t="s">
        <v>329</v>
      </c>
      <c r="E6" s="71" t="s">
        <v>326</v>
      </c>
      <c r="F6" s="72" t="s">
        <v>327</v>
      </c>
      <c r="G6" s="73" t="s">
        <v>15</v>
      </c>
      <c r="H6" s="68" t="s">
        <v>330</v>
      </c>
      <c r="I6" s="68"/>
      <c r="J6" s="68"/>
      <c r="K6" s="68"/>
      <c r="L6" s="46"/>
    </row>
    <row r="7" spans="1:12" s="42" customFormat="1" ht="45" x14ac:dyDescent="0.25">
      <c r="A7" s="74"/>
      <c r="B7" s="74"/>
      <c r="C7" s="74"/>
      <c r="D7" s="70"/>
      <c r="E7" s="71"/>
      <c r="F7" s="72"/>
      <c r="G7" s="73"/>
      <c r="H7" s="45" t="s">
        <v>332</v>
      </c>
      <c r="I7" s="47" t="s">
        <v>333</v>
      </c>
      <c r="J7" s="45" t="s">
        <v>334</v>
      </c>
      <c r="K7" s="45" t="s">
        <v>335</v>
      </c>
      <c r="L7" s="48" t="s">
        <v>328</v>
      </c>
    </row>
    <row r="8" spans="1:12" ht="15" x14ac:dyDescent="0.2">
      <c r="A8" s="23">
        <v>1</v>
      </c>
      <c r="B8" s="44" t="s">
        <v>83</v>
      </c>
      <c r="C8" s="44" t="s">
        <v>225</v>
      </c>
      <c r="D8" s="44" t="str">
        <f>$D$33</f>
        <v>Liên kế</v>
      </c>
      <c r="E8" s="52">
        <v>156.5</v>
      </c>
      <c r="F8" s="53">
        <f t="shared" ref="F8:F14" si="0">$F$33</f>
        <v>3</v>
      </c>
      <c r="G8" s="54">
        <f>H8</f>
        <v>61.7</v>
      </c>
      <c r="H8" s="54">
        <v>61.7</v>
      </c>
      <c r="I8" s="54">
        <v>67.099999999999994</v>
      </c>
      <c r="J8" s="54">
        <v>20.9</v>
      </c>
      <c r="K8" s="54">
        <f t="shared" ref="K8:K14" si="1">H8+I8+J8</f>
        <v>149.70000000000002</v>
      </c>
      <c r="L8" s="49">
        <v>435</v>
      </c>
    </row>
    <row r="9" spans="1:12" ht="15" x14ac:dyDescent="0.2">
      <c r="A9" s="23">
        <v>2</v>
      </c>
      <c r="B9" s="44" t="s">
        <v>84</v>
      </c>
      <c r="C9" s="44" t="s">
        <v>226</v>
      </c>
      <c r="D9" s="44" t="str">
        <f t="shared" ref="D9:D14" si="2">$D$33</f>
        <v>Liên kế</v>
      </c>
      <c r="E9" s="52">
        <v>75</v>
      </c>
      <c r="F9" s="53">
        <f t="shared" si="0"/>
        <v>3</v>
      </c>
      <c r="G9" s="54">
        <f t="shared" ref="G9:G14" si="3">H9</f>
        <v>60.7</v>
      </c>
      <c r="H9" s="54">
        <v>60.7</v>
      </c>
      <c r="I9" s="54">
        <v>63.4</v>
      </c>
      <c r="J9" s="54">
        <v>24.2</v>
      </c>
      <c r="K9" s="54">
        <f t="shared" si="1"/>
        <v>148.29999999999998</v>
      </c>
      <c r="L9" s="49">
        <v>434</v>
      </c>
    </row>
    <row r="10" spans="1:12" ht="15" x14ac:dyDescent="0.2">
      <c r="A10" s="23">
        <v>3</v>
      </c>
      <c r="B10" s="44" t="s">
        <v>85</v>
      </c>
      <c r="C10" s="44" t="s">
        <v>227</v>
      </c>
      <c r="D10" s="44" t="str">
        <f t="shared" si="2"/>
        <v>Liên kế</v>
      </c>
      <c r="E10" s="52">
        <v>75</v>
      </c>
      <c r="F10" s="53">
        <f t="shared" si="0"/>
        <v>3</v>
      </c>
      <c r="G10" s="54">
        <f t="shared" si="3"/>
        <v>60.7</v>
      </c>
      <c r="H10" s="54">
        <v>60.7</v>
      </c>
      <c r="I10" s="54">
        <v>63.4</v>
      </c>
      <c r="J10" s="54">
        <v>24.2</v>
      </c>
      <c r="K10" s="54">
        <f t="shared" si="1"/>
        <v>148.29999999999998</v>
      </c>
      <c r="L10" s="49">
        <v>433</v>
      </c>
    </row>
    <row r="11" spans="1:12" ht="15" x14ac:dyDescent="0.2">
      <c r="A11" s="23">
        <v>4</v>
      </c>
      <c r="B11" s="44" t="s">
        <v>86</v>
      </c>
      <c r="C11" s="44" t="s">
        <v>228</v>
      </c>
      <c r="D11" s="44" t="str">
        <f t="shared" si="2"/>
        <v>Liên kế</v>
      </c>
      <c r="E11" s="52">
        <v>75</v>
      </c>
      <c r="F11" s="53">
        <f t="shared" si="0"/>
        <v>3</v>
      </c>
      <c r="G11" s="54">
        <f t="shared" si="3"/>
        <v>60.7</v>
      </c>
      <c r="H11" s="54">
        <v>60.7</v>
      </c>
      <c r="I11" s="54">
        <v>63.4</v>
      </c>
      <c r="J11" s="54">
        <v>24.2</v>
      </c>
      <c r="K11" s="54">
        <f t="shared" si="1"/>
        <v>148.29999999999998</v>
      </c>
      <c r="L11" s="49">
        <v>432</v>
      </c>
    </row>
    <row r="12" spans="1:12" ht="15" x14ac:dyDescent="0.2">
      <c r="A12" s="23">
        <v>5</v>
      </c>
      <c r="B12" s="44" t="s">
        <v>87</v>
      </c>
      <c r="C12" s="44" t="s">
        <v>229</v>
      </c>
      <c r="D12" s="44" t="str">
        <f t="shared" si="2"/>
        <v>Liên kế</v>
      </c>
      <c r="E12" s="52">
        <v>75</v>
      </c>
      <c r="F12" s="53">
        <f t="shared" si="0"/>
        <v>3</v>
      </c>
      <c r="G12" s="54">
        <f t="shared" si="3"/>
        <v>60.7</v>
      </c>
      <c r="H12" s="54">
        <v>60.7</v>
      </c>
      <c r="I12" s="54">
        <v>63.4</v>
      </c>
      <c r="J12" s="54">
        <v>24.2</v>
      </c>
      <c r="K12" s="54">
        <f t="shared" si="1"/>
        <v>148.29999999999998</v>
      </c>
      <c r="L12" s="49">
        <v>431</v>
      </c>
    </row>
    <row r="13" spans="1:12" ht="15" x14ac:dyDescent="0.2">
      <c r="A13" s="23">
        <v>6</v>
      </c>
      <c r="B13" s="44" t="s">
        <v>88</v>
      </c>
      <c r="C13" s="44" t="s">
        <v>230</v>
      </c>
      <c r="D13" s="44" t="str">
        <f t="shared" si="2"/>
        <v>Liên kế</v>
      </c>
      <c r="E13" s="52">
        <v>75</v>
      </c>
      <c r="F13" s="53">
        <f t="shared" si="0"/>
        <v>3</v>
      </c>
      <c r="G13" s="54">
        <f t="shared" si="3"/>
        <v>60.7</v>
      </c>
      <c r="H13" s="54">
        <v>60.7</v>
      </c>
      <c r="I13" s="54">
        <v>63.4</v>
      </c>
      <c r="J13" s="54">
        <v>24.2</v>
      </c>
      <c r="K13" s="54">
        <f t="shared" si="1"/>
        <v>148.29999999999998</v>
      </c>
      <c r="L13" s="49">
        <v>430</v>
      </c>
    </row>
    <row r="14" spans="1:12" ht="15" x14ac:dyDescent="0.2">
      <c r="A14" s="23">
        <v>7</v>
      </c>
      <c r="B14" s="44" t="s">
        <v>89</v>
      </c>
      <c r="C14" s="44" t="s">
        <v>231</v>
      </c>
      <c r="D14" s="44" t="str">
        <f t="shared" si="2"/>
        <v>Liên kế</v>
      </c>
      <c r="E14" s="52">
        <v>105</v>
      </c>
      <c r="F14" s="53">
        <f t="shared" si="0"/>
        <v>3</v>
      </c>
      <c r="G14" s="54">
        <f t="shared" si="3"/>
        <v>60.7</v>
      </c>
      <c r="H14" s="54">
        <v>60.7</v>
      </c>
      <c r="I14" s="54">
        <v>63.4</v>
      </c>
      <c r="J14" s="54">
        <v>24.2</v>
      </c>
      <c r="K14" s="54">
        <f t="shared" si="1"/>
        <v>148.29999999999998</v>
      </c>
      <c r="L14" s="49">
        <v>429</v>
      </c>
    </row>
    <row r="15" spans="1:12" ht="15" x14ac:dyDescent="0.2">
      <c r="A15" s="23">
        <v>8</v>
      </c>
      <c r="B15" s="44" t="s">
        <v>64</v>
      </c>
      <c r="C15" s="44" t="s">
        <v>206</v>
      </c>
      <c r="D15" s="44" t="str">
        <f>$D$33</f>
        <v>Liên kế</v>
      </c>
      <c r="E15" s="52">
        <v>105</v>
      </c>
      <c r="F15" s="53">
        <f t="shared" ref="F15:F26" si="4">$F$33</f>
        <v>3</v>
      </c>
      <c r="G15" s="54">
        <f>H15</f>
        <v>60.7</v>
      </c>
      <c r="H15" s="54">
        <v>60.7</v>
      </c>
      <c r="I15" s="54">
        <v>63.4</v>
      </c>
      <c r="J15" s="54">
        <v>24.2</v>
      </c>
      <c r="K15" s="54">
        <f t="shared" ref="K15:K26" si="5">H15+I15+J15</f>
        <v>148.29999999999998</v>
      </c>
      <c r="L15" s="49">
        <v>428</v>
      </c>
    </row>
    <row r="16" spans="1:12" ht="15" x14ac:dyDescent="0.2">
      <c r="A16" s="23">
        <v>9</v>
      </c>
      <c r="B16" s="44" t="s">
        <v>65</v>
      </c>
      <c r="C16" s="44" t="s">
        <v>207</v>
      </c>
      <c r="D16" s="44" t="str">
        <f t="shared" ref="D16:D26" si="6">$D$33</f>
        <v>Liên kế</v>
      </c>
      <c r="E16" s="52">
        <v>75</v>
      </c>
      <c r="F16" s="53">
        <f t="shared" si="4"/>
        <v>3</v>
      </c>
      <c r="G16" s="54">
        <f t="shared" ref="G16:G26" si="7">H16</f>
        <v>60.7</v>
      </c>
      <c r="H16" s="54">
        <v>60.7</v>
      </c>
      <c r="I16" s="54">
        <v>63.4</v>
      </c>
      <c r="J16" s="54">
        <v>24.2</v>
      </c>
      <c r="K16" s="54">
        <f t="shared" si="5"/>
        <v>148.29999999999998</v>
      </c>
      <c r="L16" s="49">
        <v>427</v>
      </c>
    </row>
    <row r="17" spans="1:12" ht="15" x14ac:dyDescent="0.2">
      <c r="A17" s="23">
        <v>10</v>
      </c>
      <c r="B17" s="44" t="s">
        <v>66</v>
      </c>
      <c r="C17" s="44" t="s">
        <v>208</v>
      </c>
      <c r="D17" s="44" t="str">
        <f t="shared" si="6"/>
        <v>Liên kế</v>
      </c>
      <c r="E17" s="52">
        <v>75</v>
      </c>
      <c r="F17" s="53">
        <f t="shared" si="4"/>
        <v>3</v>
      </c>
      <c r="G17" s="54">
        <f t="shared" si="7"/>
        <v>60.7</v>
      </c>
      <c r="H17" s="54">
        <v>60.7</v>
      </c>
      <c r="I17" s="54">
        <v>63.4</v>
      </c>
      <c r="J17" s="54">
        <v>24.2</v>
      </c>
      <c r="K17" s="54">
        <f t="shared" si="5"/>
        <v>148.29999999999998</v>
      </c>
      <c r="L17" s="49">
        <v>426</v>
      </c>
    </row>
    <row r="18" spans="1:12" ht="15" x14ac:dyDescent="0.2">
      <c r="A18" s="23">
        <v>11</v>
      </c>
      <c r="B18" s="44" t="s">
        <v>67</v>
      </c>
      <c r="C18" s="44" t="s">
        <v>209</v>
      </c>
      <c r="D18" s="44" t="str">
        <f t="shared" si="6"/>
        <v>Liên kế</v>
      </c>
      <c r="E18" s="52">
        <v>75</v>
      </c>
      <c r="F18" s="53">
        <f t="shared" si="4"/>
        <v>3</v>
      </c>
      <c r="G18" s="54">
        <f t="shared" si="7"/>
        <v>60.7</v>
      </c>
      <c r="H18" s="54">
        <v>60.7</v>
      </c>
      <c r="I18" s="54">
        <v>63.4</v>
      </c>
      <c r="J18" s="54">
        <v>24.2</v>
      </c>
      <c r="K18" s="54">
        <f t="shared" si="5"/>
        <v>148.29999999999998</v>
      </c>
      <c r="L18" s="49">
        <v>425</v>
      </c>
    </row>
    <row r="19" spans="1:12" ht="15" x14ac:dyDescent="0.2">
      <c r="A19" s="23">
        <v>12</v>
      </c>
      <c r="B19" s="44" t="s">
        <v>68</v>
      </c>
      <c r="C19" s="44" t="s">
        <v>210</v>
      </c>
      <c r="D19" s="44" t="str">
        <f t="shared" si="6"/>
        <v>Liên kế</v>
      </c>
      <c r="E19" s="52">
        <v>75</v>
      </c>
      <c r="F19" s="53">
        <f t="shared" si="4"/>
        <v>3</v>
      </c>
      <c r="G19" s="54">
        <f t="shared" si="7"/>
        <v>60.7</v>
      </c>
      <c r="H19" s="54">
        <v>60.7</v>
      </c>
      <c r="I19" s="54">
        <v>63.4</v>
      </c>
      <c r="J19" s="54">
        <v>24.2</v>
      </c>
      <c r="K19" s="54">
        <f t="shared" si="5"/>
        <v>148.29999999999998</v>
      </c>
      <c r="L19" s="49">
        <v>424</v>
      </c>
    </row>
    <row r="20" spans="1:12" ht="15" x14ac:dyDescent="0.2">
      <c r="A20" s="23">
        <v>13</v>
      </c>
      <c r="B20" s="44" t="s">
        <v>69</v>
      </c>
      <c r="C20" s="44" t="s">
        <v>211</v>
      </c>
      <c r="D20" s="44" t="str">
        <f t="shared" si="6"/>
        <v>Liên kế</v>
      </c>
      <c r="E20" s="52">
        <v>75</v>
      </c>
      <c r="F20" s="53">
        <f t="shared" si="4"/>
        <v>3</v>
      </c>
      <c r="G20" s="54">
        <f t="shared" si="7"/>
        <v>60.7</v>
      </c>
      <c r="H20" s="54">
        <v>60.7</v>
      </c>
      <c r="I20" s="54">
        <v>63.4</v>
      </c>
      <c r="J20" s="54">
        <v>24.2</v>
      </c>
      <c r="K20" s="54">
        <f t="shared" si="5"/>
        <v>148.29999999999998</v>
      </c>
      <c r="L20" s="49">
        <v>423</v>
      </c>
    </row>
    <row r="21" spans="1:12" ht="15" x14ac:dyDescent="0.2">
      <c r="A21" s="23">
        <v>14</v>
      </c>
      <c r="B21" s="44" t="s">
        <v>70</v>
      </c>
      <c r="C21" s="44" t="s">
        <v>212</v>
      </c>
      <c r="D21" s="44" t="str">
        <f t="shared" si="6"/>
        <v>Liên kế</v>
      </c>
      <c r="E21" s="52">
        <v>75</v>
      </c>
      <c r="F21" s="53">
        <f t="shared" si="4"/>
        <v>3</v>
      </c>
      <c r="G21" s="54">
        <f t="shared" si="7"/>
        <v>60.7</v>
      </c>
      <c r="H21" s="54">
        <v>60.7</v>
      </c>
      <c r="I21" s="54">
        <v>63.4</v>
      </c>
      <c r="J21" s="54">
        <v>24.2</v>
      </c>
      <c r="K21" s="54">
        <f t="shared" si="5"/>
        <v>148.29999999999998</v>
      </c>
      <c r="L21" s="49">
        <v>422</v>
      </c>
    </row>
    <row r="22" spans="1:12" ht="15" x14ac:dyDescent="0.2">
      <c r="A22" s="23">
        <v>15</v>
      </c>
      <c r="B22" s="44" t="s">
        <v>71</v>
      </c>
      <c r="C22" s="44" t="s">
        <v>213</v>
      </c>
      <c r="D22" s="44" t="str">
        <f t="shared" si="6"/>
        <v>Liên kế</v>
      </c>
      <c r="E22" s="52">
        <v>75</v>
      </c>
      <c r="F22" s="53">
        <f t="shared" si="4"/>
        <v>3</v>
      </c>
      <c r="G22" s="54">
        <f t="shared" si="7"/>
        <v>60.7</v>
      </c>
      <c r="H22" s="54">
        <v>60.7</v>
      </c>
      <c r="I22" s="54">
        <v>63.4</v>
      </c>
      <c r="J22" s="54">
        <v>24.2</v>
      </c>
      <c r="K22" s="54">
        <f t="shared" si="5"/>
        <v>148.29999999999998</v>
      </c>
      <c r="L22" s="49">
        <v>421</v>
      </c>
    </row>
    <row r="23" spans="1:12" ht="15" x14ac:dyDescent="0.2">
      <c r="A23" s="23">
        <v>16</v>
      </c>
      <c r="B23" s="44" t="s">
        <v>72</v>
      </c>
      <c r="C23" s="44" t="s">
        <v>214</v>
      </c>
      <c r="D23" s="44" t="str">
        <f t="shared" si="6"/>
        <v>Liên kế</v>
      </c>
      <c r="E23" s="52">
        <v>75</v>
      </c>
      <c r="F23" s="53">
        <f t="shared" si="4"/>
        <v>3</v>
      </c>
      <c r="G23" s="54">
        <f t="shared" si="7"/>
        <v>60.7</v>
      </c>
      <c r="H23" s="54">
        <v>60.7</v>
      </c>
      <c r="I23" s="54">
        <v>63.4</v>
      </c>
      <c r="J23" s="54">
        <v>24.2</v>
      </c>
      <c r="K23" s="54">
        <f t="shared" si="5"/>
        <v>148.29999999999998</v>
      </c>
      <c r="L23" s="49">
        <v>420</v>
      </c>
    </row>
    <row r="24" spans="1:12" ht="15" x14ac:dyDescent="0.2">
      <c r="A24" s="23">
        <v>17</v>
      </c>
      <c r="B24" s="44" t="s">
        <v>73</v>
      </c>
      <c r="C24" s="44" t="s">
        <v>215</v>
      </c>
      <c r="D24" s="44" t="str">
        <f t="shared" si="6"/>
        <v>Liên kế</v>
      </c>
      <c r="E24" s="52">
        <v>75</v>
      </c>
      <c r="F24" s="53">
        <f t="shared" si="4"/>
        <v>3</v>
      </c>
      <c r="G24" s="54">
        <f t="shared" si="7"/>
        <v>60.7</v>
      </c>
      <c r="H24" s="54">
        <v>60.7</v>
      </c>
      <c r="I24" s="54">
        <v>63.4</v>
      </c>
      <c r="J24" s="54">
        <v>24.2</v>
      </c>
      <c r="K24" s="54">
        <f t="shared" si="5"/>
        <v>148.29999999999998</v>
      </c>
      <c r="L24" s="49">
        <v>419</v>
      </c>
    </row>
    <row r="25" spans="1:12" ht="15" x14ac:dyDescent="0.2">
      <c r="A25" s="23">
        <v>18</v>
      </c>
      <c r="B25" s="44" t="s">
        <v>74</v>
      </c>
      <c r="C25" s="44" t="s">
        <v>216</v>
      </c>
      <c r="D25" s="44" t="str">
        <f t="shared" si="6"/>
        <v>Liên kế</v>
      </c>
      <c r="E25" s="52">
        <v>75</v>
      </c>
      <c r="F25" s="53">
        <f t="shared" si="4"/>
        <v>3</v>
      </c>
      <c r="G25" s="54">
        <f t="shared" si="7"/>
        <v>60.7</v>
      </c>
      <c r="H25" s="54">
        <v>60.7</v>
      </c>
      <c r="I25" s="54">
        <v>63.4</v>
      </c>
      <c r="J25" s="54">
        <v>24.2</v>
      </c>
      <c r="K25" s="54">
        <f t="shared" si="5"/>
        <v>148.29999999999998</v>
      </c>
      <c r="L25" s="49">
        <v>418</v>
      </c>
    </row>
    <row r="26" spans="1:12" ht="15" x14ac:dyDescent="0.2">
      <c r="A26" s="23">
        <v>19</v>
      </c>
      <c r="B26" s="44" t="s">
        <v>75</v>
      </c>
      <c r="C26" s="44" t="s">
        <v>217</v>
      </c>
      <c r="D26" s="44" t="str">
        <f t="shared" si="6"/>
        <v>Liên kế</v>
      </c>
      <c r="E26" s="52">
        <v>105</v>
      </c>
      <c r="F26" s="53">
        <f t="shared" si="4"/>
        <v>3</v>
      </c>
      <c r="G26" s="54">
        <f t="shared" si="7"/>
        <v>60.7</v>
      </c>
      <c r="H26" s="54">
        <v>60.7</v>
      </c>
      <c r="I26" s="54">
        <v>63.4</v>
      </c>
      <c r="J26" s="54">
        <v>24.2</v>
      </c>
      <c r="K26" s="54">
        <f t="shared" si="5"/>
        <v>148.29999999999998</v>
      </c>
      <c r="L26" s="49">
        <v>417</v>
      </c>
    </row>
    <row r="27" spans="1:12" ht="15" x14ac:dyDescent="0.2">
      <c r="A27" s="23">
        <v>20</v>
      </c>
      <c r="B27" s="44" t="s">
        <v>51</v>
      </c>
      <c r="C27" s="44" t="s">
        <v>193</v>
      </c>
      <c r="D27" s="44" t="str">
        <f t="shared" ref="D27:D31" si="8">$D$33</f>
        <v>Liên kế</v>
      </c>
      <c r="E27" s="54">
        <v>105</v>
      </c>
      <c r="F27" s="53">
        <f t="shared" ref="F27:F32" si="9">$F$33</f>
        <v>3</v>
      </c>
      <c r="G27" s="54">
        <f t="shared" ref="G27" si="10">H27</f>
        <v>60.7</v>
      </c>
      <c r="H27" s="54">
        <v>60.7</v>
      </c>
      <c r="I27" s="54">
        <v>63.4</v>
      </c>
      <c r="J27" s="54">
        <v>24.2</v>
      </c>
      <c r="K27" s="54">
        <f t="shared" ref="K27" si="11">H27+I27+J27</f>
        <v>148.29999999999998</v>
      </c>
      <c r="L27" s="49">
        <v>416</v>
      </c>
    </row>
    <row r="28" spans="1:12" ht="15" x14ac:dyDescent="0.2">
      <c r="A28" s="23">
        <v>21</v>
      </c>
      <c r="B28" s="44" t="s">
        <v>50</v>
      </c>
      <c r="C28" s="44" t="s">
        <v>192</v>
      </c>
      <c r="D28" s="44" t="str">
        <f t="shared" si="8"/>
        <v>Liên kế</v>
      </c>
      <c r="E28" s="54">
        <v>75</v>
      </c>
      <c r="F28" s="53">
        <f t="shared" si="9"/>
        <v>3</v>
      </c>
      <c r="G28" s="54">
        <f t="shared" ref="G28:G33" si="12">H28</f>
        <v>60.7</v>
      </c>
      <c r="H28" s="54">
        <v>60.7</v>
      </c>
      <c r="I28" s="54">
        <v>63.4</v>
      </c>
      <c r="J28" s="54">
        <v>24.2</v>
      </c>
      <c r="K28" s="54">
        <f>H28+I28+J28</f>
        <v>148.29999999999998</v>
      </c>
      <c r="L28" s="49">
        <v>415</v>
      </c>
    </row>
    <row r="29" spans="1:12" ht="15" x14ac:dyDescent="0.2">
      <c r="A29" s="23">
        <v>22</v>
      </c>
      <c r="B29" s="44" t="s">
        <v>49</v>
      </c>
      <c r="C29" s="44" t="s">
        <v>191</v>
      </c>
      <c r="D29" s="44" t="str">
        <f t="shared" si="8"/>
        <v>Liên kế</v>
      </c>
      <c r="E29" s="54">
        <v>75</v>
      </c>
      <c r="F29" s="53">
        <f t="shared" si="9"/>
        <v>3</v>
      </c>
      <c r="G29" s="54">
        <f t="shared" si="12"/>
        <v>60.7</v>
      </c>
      <c r="H29" s="54">
        <v>60.7</v>
      </c>
      <c r="I29" s="54">
        <v>63.4</v>
      </c>
      <c r="J29" s="54">
        <v>24.2</v>
      </c>
      <c r="K29" s="54">
        <f>H29+I29+J29</f>
        <v>148.29999999999998</v>
      </c>
      <c r="L29" s="49">
        <v>414</v>
      </c>
    </row>
    <row r="30" spans="1:12" ht="15" x14ac:dyDescent="0.2">
      <c r="A30" s="23">
        <v>23</v>
      </c>
      <c r="B30" s="44" t="s">
        <v>48</v>
      </c>
      <c r="C30" s="44" t="s">
        <v>190</v>
      </c>
      <c r="D30" s="44" t="str">
        <f t="shared" si="8"/>
        <v>Liên kế</v>
      </c>
      <c r="E30" s="54">
        <v>75</v>
      </c>
      <c r="F30" s="53">
        <f t="shared" si="9"/>
        <v>3</v>
      </c>
      <c r="G30" s="54">
        <f t="shared" si="12"/>
        <v>60.7</v>
      </c>
      <c r="H30" s="54">
        <v>60.7</v>
      </c>
      <c r="I30" s="54">
        <v>63.4</v>
      </c>
      <c r="J30" s="54">
        <v>24.2</v>
      </c>
      <c r="K30" s="54">
        <f>H30+I30+J30</f>
        <v>148.29999999999998</v>
      </c>
      <c r="L30" s="49">
        <v>413</v>
      </c>
    </row>
    <row r="31" spans="1:12" ht="15" x14ac:dyDescent="0.2">
      <c r="A31" s="23">
        <v>24</v>
      </c>
      <c r="B31" s="44" t="s">
        <v>47</v>
      </c>
      <c r="C31" s="44" t="s">
        <v>189</v>
      </c>
      <c r="D31" s="44" t="str">
        <f t="shared" si="8"/>
        <v>Liên kế</v>
      </c>
      <c r="E31" s="54">
        <v>75</v>
      </c>
      <c r="F31" s="53">
        <f t="shared" si="9"/>
        <v>3</v>
      </c>
      <c r="G31" s="54">
        <f t="shared" si="12"/>
        <v>60.7</v>
      </c>
      <c r="H31" s="54">
        <v>60.7</v>
      </c>
      <c r="I31" s="54">
        <v>63.4</v>
      </c>
      <c r="J31" s="54">
        <v>24.2</v>
      </c>
      <c r="K31" s="54">
        <f>H31+I31+J31</f>
        <v>148.29999999999998</v>
      </c>
      <c r="L31" s="49">
        <v>412</v>
      </c>
    </row>
    <row r="32" spans="1:12" ht="15" x14ac:dyDescent="0.2">
      <c r="A32" s="23">
        <v>25</v>
      </c>
      <c r="B32" s="44" t="s">
        <v>46</v>
      </c>
      <c r="C32" s="44" t="s">
        <v>188</v>
      </c>
      <c r="D32" s="44" t="str">
        <f>$D$33</f>
        <v>Liên kế</v>
      </c>
      <c r="E32" s="54">
        <v>149.69999999999999</v>
      </c>
      <c r="F32" s="53">
        <f t="shared" si="9"/>
        <v>3</v>
      </c>
      <c r="G32" s="54">
        <f t="shared" si="12"/>
        <v>61.7</v>
      </c>
      <c r="H32" s="54">
        <v>61.7</v>
      </c>
      <c r="I32" s="54">
        <v>67.099999999999994</v>
      </c>
      <c r="J32" s="54">
        <v>20.9</v>
      </c>
      <c r="K32" s="54">
        <f>H32+I32+J32</f>
        <v>149.70000000000002</v>
      </c>
      <c r="L32" s="49">
        <v>411</v>
      </c>
    </row>
    <row r="33" spans="1:12" ht="15" x14ac:dyDescent="0.2">
      <c r="A33" s="23">
        <v>26</v>
      </c>
      <c r="B33" s="44" t="s">
        <v>40</v>
      </c>
      <c r="C33" s="44" t="s">
        <v>182</v>
      </c>
      <c r="D33" s="44" t="s">
        <v>325</v>
      </c>
      <c r="E33" s="52">
        <v>163.9</v>
      </c>
      <c r="F33" s="55">
        <v>3</v>
      </c>
      <c r="G33" s="54">
        <f t="shared" si="12"/>
        <v>61.7</v>
      </c>
      <c r="H33" s="54">
        <v>61.7</v>
      </c>
      <c r="I33" s="54">
        <v>67.099999999999994</v>
      </c>
      <c r="J33" s="54">
        <v>20.9</v>
      </c>
      <c r="K33" s="54">
        <f t="shared" ref="K33:K38" si="13">H33+I33+J33</f>
        <v>149.70000000000002</v>
      </c>
      <c r="L33" s="49">
        <v>436</v>
      </c>
    </row>
    <row r="34" spans="1:12" ht="15" x14ac:dyDescent="0.2">
      <c r="A34" s="23">
        <v>27</v>
      </c>
      <c r="B34" s="44" t="s">
        <v>41</v>
      </c>
      <c r="C34" s="44" t="s">
        <v>183</v>
      </c>
      <c r="D34" s="44" t="str">
        <f>$D$33</f>
        <v>Liên kế</v>
      </c>
      <c r="E34" s="52">
        <v>75</v>
      </c>
      <c r="F34" s="53">
        <f>$F$33</f>
        <v>3</v>
      </c>
      <c r="G34" s="54">
        <f t="shared" ref="G34:G38" si="14">H34</f>
        <v>60.7</v>
      </c>
      <c r="H34" s="54">
        <v>60.7</v>
      </c>
      <c r="I34" s="54">
        <v>63.4</v>
      </c>
      <c r="J34" s="54">
        <v>24.2</v>
      </c>
      <c r="K34" s="54">
        <f t="shared" si="13"/>
        <v>148.29999999999998</v>
      </c>
      <c r="L34" s="49">
        <v>437</v>
      </c>
    </row>
    <row r="35" spans="1:12" ht="15" x14ac:dyDescent="0.2">
      <c r="A35" s="23">
        <v>28</v>
      </c>
      <c r="B35" s="44" t="s">
        <v>42</v>
      </c>
      <c r="C35" s="44" t="s">
        <v>184</v>
      </c>
      <c r="D35" s="44" t="str">
        <f t="shared" ref="D35:D38" si="15">$D$33</f>
        <v>Liên kế</v>
      </c>
      <c r="E35" s="52">
        <v>75</v>
      </c>
      <c r="F35" s="53">
        <f t="shared" ref="F35:F38" si="16">$F$33</f>
        <v>3</v>
      </c>
      <c r="G35" s="54">
        <f t="shared" si="14"/>
        <v>60.7</v>
      </c>
      <c r="H35" s="54">
        <v>60.7</v>
      </c>
      <c r="I35" s="54">
        <v>63.4</v>
      </c>
      <c r="J35" s="54">
        <v>24.2</v>
      </c>
      <c r="K35" s="54">
        <f t="shared" si="13"/>
        <v>148.29999999999998</v>
      </c>
      <c r="L35" s="49">
        <v>438</v>
      </c>
    </row>
    <row r="36" spans="1:12" ht="15" x14ac:dyDescent="0.2">
      <c r="A36" s="23">
        <v>29</v>
      </c>
      <c r="B36" s="44" t="s">
        <v>43</v>
      </c>
      <c r="C36" s="44" t="s">
        <v>185</v>
      </c>
      <c r="D36" s="44" t="str">
        <f t="shared" si="15"/>
        <v>Liên kế</v>
      </c>
      <c r="E36" s="52">
        <v>75</v>
      </c>
      <c r="F36" s="53">
        <f t="shared" si="16"/>
        <v>3</v>
      </c>
      <c r="G36" s="54">
        <f t="shared" si="14"/>
        <v>60.7</v>
      </c>
      <c r="H36" s="54">
        <v>60.7</v>
      </c>
      <c r="I36" s="54">
        <v>63.4</v>
      </c>
      <c r="J36" s="54">
        <v>24.2</v>
      </c>
      <c r="K36" s="54">
        <f t="shared" si="13"/>
        <v>148.29999999999998</v>
      </c>
      <c r="L36" s="49">
        <v>439</v>
      </c>
    </row>
    <row r="37" spans="1:12" ht="15" x14ac:dyDescent="0.2">
      <c r="A37" s="23">
        <v>30</v>
      </c>
      <c r="B37" s="44" t="s">
        <v>44</v>
      </c>
      <c r="C37" s="44" t="s">
        <v>186</v>
      </c>
      <c r="D37" s="44" t="str">
        <f t="shared" si="15"/>
        <v>Liên kế</v>
      </c>
      <c r="E37" s="52">
        <v>75</v>
      </c>
      <c r="F37" s="53">
        <f t="shared" si="16"/>
        <v>3</v>
      </c>
      <c r="G37" s="54">
        <f t="shared" si="14"/>
        <v>60.7</v>
      </c>
      <c r="H37" s="54">
        <v>60.7</v>
      </c>
      <c r="I37" s="54">
        <v>63.4</v>
      </c>
      <c r="J37" s="54">
        <v>24.2</v>
      </c>
      <c r="K37" s="54">
        <f t="shared" si="13"/>
        <v>148.29999999999998</v>
      </c>
      <c r="L37" s="49">
        <v>440</v>
      </c>
    </row>
    <row r="38" spans="1:12" ht="15" x14ac:dyDescent="0.2">
      <c r="A38" s="23">
        <v>31</v>
      </c>
      <c r="B38" s="44" t="s">
        <v>45</v>
      </c>
      <c r="C38" s="44" t="s">
        <v>187</v>
      </c>
      <c r="D38" s="44" t="str">
        <f t="shared" si="15"/>
        <v>Liên kế</v>
      </c>
      <c r="E38" s="52">
        <v>105</v>
      </c>
      <c r="F38" s="53">
        <f t="shared" si="16"/>
        <v>3</v>
      </c>
      <c r="G38" s="54">
        <f t="shared" si="14"/>
        <v>60.7</v>
      </c>
      <c r="H38" s="54">
        <v>60.7</v>
      </c>
      <c r="I38" s="54">
        <v>63.4</v>
      </c>
      <c r="J38" s="54">
        <v>24.2</v>
      </c>
      <c r="K38" s="54">
        <f t="shared" si="13"/>
        <v>148.29999999999998</v>
      </c>
      <c r="L38" s="49">
        <v>441</v>
      </c>
    </row>
    <row r="39" spans="1:12" ht="15" x14ac:dyDescent="0.2">
      <c r="A39" s="23">
        <v>32</v>
      </c>
      <c r="B39" s="44" t="s">
        <v>52</v>
      </c>
      <c r="C39" s="44" t="s">
        <v>194</v>
      </c>
      <c r="D39" s="44" t="str">
        <f>$D$33</f>
        <v>Liên kế</v>
      </c>
      <c r="E39" s="54">
        <v>105</v>
      </c>
      <c r="F39" s="53">
        <f t="shared" ref="F39:F50" si="17">$F$33</f>
        <v>3</v>
      </c>
      <c r="G39" s="54">
        <f>H39</f>
        <v>60.7</v>
      </c>
      <c r="H39" s="54">
        <v>60.7</v>
      </c>
      <c r="I39" s="54">
        <v>63.4</v>
      </c>
      <c r="J39" s="54">
        <v>24.2</v>
      </c>
      <c r="K39" s="54">
        <f t="shared" ref="K39:K50" si="18">H39+I39+J39</f>
        <v>148.29999999999998</v>
      </c>
      <c r="L39" s="49">
        <v>442</v>
      </c>
    </row>
    <row r="40" spans="1:12" ht="15" x14ac:dyDescent="0.2">
      <c r="A40" s="23">
        <v>33</v>
      </c>
      <c r="B40" s="44" t="s">
        <v>53</v>
      </c>
      <c r="C40" s="44" t="s">
        <v>195</v>
      </c>
      <c r="D40" s="44" t="str">
        <f t="shared" ref="D40:D50" si="19">$D$33</f>
        <v>Liên kế</v>
      </c>
      <c r="E40" s="52">
        <v>75</v>
      </c>
      <c r="F40" s="53">
        <f t="shared" si="17"/>
        <v>3</v>
      </c>
      <c r="G40" s="54">
        <f t="shared" ref="G40:G50" si="20">H40</f>
        <v>60.7</v>
      </c>
      <c r="H40" s="54">
        <v>60.7</v>
      </c>
      <c r="I40" s="54">
        <v>63.4</v>
      </c>
      <c r="J40" s="54">
        <v>24.2</v>
      </c>
      <c r="K40" s="54">
        <f t="shared" si="18"/>
        <v>148.29999999999998</v>
      </c>
      <c r="L40" s="49">
        <v>443</v>
      </c>
    </row>
    <row r="41" spans="1:12" ht="15" x14ac:dyDescent="0.2">
      <c r="A41" s="23">
        <v>34</v>
      </c>
      <c r="B41" s="44" t="s">
        <v>54</v>
      </c>
      <c r="C41" s="44" t="s">
        <v>196</v>
      </c>
      <c r="D41" s="44" t="str">
        <f t="shared" si="19"/>
        <v>Liên kế</v>
      </c>
      <c r="E41" s="52">
        <v>75</v>
      </c>
      <c r="F41" s="53">
        <f t="shared" si="17"/>
        <v>3</v>
      </c>
      <c r="G41" s="54">
        <f t="shared" si="20"/>
        <v>60.7</v>
      </c>
      <c r="H41" s="54">
        <v>60.7</v>
      </c>
      <c r="I41" s="54">
        <v>63.4</v>
      </c>
      <c r="J41" s="54">
        <v>24.2</v>
      </c>
      <c r="K41" s="54">
        <f t="shared" si="18"/>
        <v>148.29999999999998</v>
      </c>
      <c r="L41" s="49">
        <v>444</v>
      </c>
    </row>
    <row r="42" spans="1:12" ht="15" x14ac:dyDescent="0.2">
      <c r="A42" s="23">
        <v>35</v>
      </c>
      <c r="B42" s="44" t="s">
        <v>55</v>
      </c>
      <c r="C42" s="44" t="s">
        <v>197</v>
      </c>
      <c r="D42" s="44" t="str">
        <f t="shared" si="19"/>
        <v>Liên kế</v>
      </c>
      <c r="E42" s="52">
        <v>75</v>
      </c>
      <c r="F42" s="53">
        <f t="shared" si="17"/>
        <v>3</v>
      </c>
      <c r="G42" s="54">
        <f t="shared" si="20"/>
        <v>60.7</v>
      </c>
      <c r="H42" s="54">
        <v>60.7</v>
      </c>
      <c r="I42" s="54">
        <v>63.4</v>
      </c>
      <c r="J42" s="54">
        <v>24.2</v>
      </c>
      <c r="K42" s="54">
        <f t="shared" si="18"/>
        <v>148.29999999999998</v>
      </c>
      <c r="L42" s="49">
        <v>445</v>
      </c>
    </row>
    <row r="43" spans="1:12" ht="15" x14ac:dyDescent="0.2">
      <c r="A43" s="23">
        <v>36</v>
      </c>
      <c r="B43" s="44" t="s">
        <v>56</v>
      </c>
      <c r="C43" s="44" t="s">
        <v>198</v>
      </c>
      <c r="D43" s="44" t="str">
        <f t="shared" si="19"/>
        <v>Liên kế</v>
      </c>
      <c r="E43" s="52">
        <v>75</v>
      </c>
      <c r="F43" s="53">
        <f t="shared" si="17"/>
        <v>3</v>
      </c>
      <c r="G43" s="54">
        <f t="shared" si="20"/>
        <v>60.7</v>
      </c>
      <c r="H43" s="54">
        <v>60.7</v>
      </c>
      <c r="I43" s="54">
        <v>63.4</v>
      </c>
      <c r="J43" s="54">
        <v>24.2</v>
      </c>
      <c r="K43" s="54">
        <f t="shared" si="18"/>
        <v>148.29999999999998</v>
      </c>
      <c r="L43" s="49">
        <v>446</v>
      </c>
    </row>
    <row r="44" spans="1:12" ht="15" x14ac:dyDescent="0.2">
      <c r="A44" s="23">
        <v>37</v>
      </c>
      <c r="B44" s="44" t="s">
        <v>57</v>
      </c>
      <c r="C44" s="44" t="s">
        <v>199</v>
      </c>
      <c r="D44" s="44" t="str">
        <f t="shared" si="19"/>
        <v>Liên kế</v>
      </c>
      <c r="E44" s="52">
        <v>75</v>
      </c>
      <c r="F44" s="53">
        <f t="shared" si="17"/>
        <v>3</v>
      </c>
      <c r="G44" s="54">
        <f t="shared" si="20"/>
        <v>60.7</v>
      </c>
      <c r="H44" s="54">
        <v>60.7</v>
      </c>
      <c r="I44" s="54">
        <v>63.4</v>
      </c>
      <c r="J44" s="54">
        <v>24.2</v>
      </c>
      <c r="K44" s="54">
        <f t="shared" si="18"/>
        <v>148.29999999999998</v>
      </c>
      <c r="L44" s="49">
        <v>447</v>
      </c>
    </row>
    <row r="45" spans="1:12" ht="15" x14ac:dyDescent="0.2">
      <c r="A45" s="23">
        <v>38</v>
      </c>
      <c r="B45" s="44" t="s">
        <v>58</v>
      </c>
      <c r="C45" s="44" t="s">
        <v>200</v>
      </c>
      <c r="D45" s="44" t="str">
        <f t="shared" si="19"/>
        <v>Liên kế</v>
      </c>
      <c r="E45" s="52">
        <v>75</v>
      </c>
      <c r="F45" s="53">
        <f t="shared" si="17"/>
        <v>3</v>
      </c>
      <c r="G45" s="54">
        <f t="shared" si="20"/>
        <v>60.7</v>
      </c>
      <c r="H45" s="54">
        <v>60.7</v>
      </c>
      <c r="I45" s="54">
        <v>63.4</v>
      </c>
      <c r="J45" s="54">
        <v>24.2</v>
      </c>
      <c r="K45" s="54">
        <f t="shared" si="18"/>
        <v>148.29999999999998</v>
      </c>
      <c r="L45" s="49">
        <v>448</v>
      </c>
    </row>
    <row r="46" spans="1:12" ht="15" x14ac:dyDescent="0.2">
      <c r="A46" s="23">
        <v>39</v>
      </c>
      <c r="B46" s="44" t="s">
        <v>59</v>
      </c>
      <c r="C46" s="44" t="s">
        <v>201</v>
      </c>
      <c r="D46" s="44" t="str">
        <f t="shared" si="19"/>
        <v>Liên kế</v>
      </c>
      <c r="E46" s="52">
        <v>75</v>
      </c>
      <c r="F46" s="53">
        <f t="shared" si="17"/>
        <v>3</v>
      </c>
      <c r="G46" s="54">
        <f t="shared" si="20"/>
        <v>60.7</v>
      </c>
      <c r="H46" s="54">
        <v>60.7</v>
      </c>
      <c r="I46" s="54">
        <v>63.4</v>
      </c>
      <c r="J46" s="54">
        <v>24.2</v>
      </c>
      <c r="K46" s="54">
        <f t="shared" si="18"/>
        <v>148.29999999999998</v>
      </c>
      <c r="L46" s="49">
        <v>449</v>
      </c>
    </row>
    <row r="47" spans="1:12" ht="15" x14ac:dyDescent="0.2">
      <c r="A47" s="23">
        <v>40</v>
      </c>
      <c r="B47" s="44" t="s">
        <v>60</v>
      </c>
      <c r="C47" s="44" t="s">
        <v>202</v>
      </c>
      <c r="D47" s="44" t="str">
        <f t="shared" si="19"/>
        <v>Liên kế</v>
      </c>
      <c r="E47" s="52">
        <v>75</v>
      </c>
      <c r="F47" s="53">
        <f t="shared" si="17"/>
        <v>3</v>
      </c>
      <c r="G47" s="54">
        <f t="shared" si="20"/>
        <v>60.7</v>
      </c>
      <c r="H47" s="54">
        <v>60.7</v>
      </c>
      <c r="I47" s="54">
        <v>63.4</v>
      </c>
      <c r="J47" s="54">
        <v>24.2</v>
      </c>
      <c r="K47" s="54">
        <f t="shared" si="18"/>
        <v>148.29999999999998</v>
      </c>
      <c r="L47" s="49">
        <v>450</v>
      </c>
    </row>
    <row r="48" spans="1:12" ht="15" x14ac:dyDescent="0.2">
      <c r="A48" s="23">
        <v>41</v>
      </c>
      <c r="B48" s="44" t="s">
        <v>61</v>
      </c>
      <c r="C48" s="44" t="s">
        <v>203</v>
      </c>
      <c r="D48" s="44" t="str">
        <f t="shared" si="19"/>
        <v>Liên kế</v>
      </c>
      <c r="E48" s="52">
        <v>75</v>
      </c>
      <c r="F48" s="53">
        <f t="shared" si="17"/>
        <v>3</v>
      </c>
      <c r="G48" s="54">
        <f t="shared" si="20"/>
        <v>60.7</v>
      </c>
      <c r="H48" s="54">
        <v>60.7</v>
      </c>
      <c r="I48" s="54">
        <v>63.4</v>
      </c>
      <c r="J48" s="54">
        <v>24.2</v>
      </c>
      <c r="K48" s="54">
        <f t="shared" si="18"/>
        <v>148.29999999999998</v>
      </c>
      <c r="L48" s="49">
        <v>451</v>
      </c>
    </row>
    <row r="49" spans="1:12" ht="15" x14ac:dyDescent="0.2">
      <c r="A49" s="23">
        <v>42</v>
      </c>
      <c r="B49" s="44" t="s">
        <v>62</v>
      </c>
      <c r="C49" s="44" t="s">
        <v>204</v>
      </c>
      <c r="D49" s="44" t="str">
        <f t="shared" si="19"/>
        <v>Liên kế</v>
      </c>
      <c r="E49" s="52">
        <v>75</v>
      </c>
      <c r="F49" s="53">
        <f t="shared" si="17"/>
        <v>3</v>
      </c>
      <c r="G49" s="54">
        <f t="shared" si="20"/>
        <v>60.7</v>
      </c>
      <c r="H49" s="54">
        <v>60.7</v>
      </c>
      <c r="I49" s="54">
        <v>63.4</v>
      </c>
      <c r="J49" s="54">
        <v>24.2</v>
      </c>
      <c r="K49" s="54">
        <f t="shared" si="18"/>
        <v>148.29999999999998</v>
      </c>
      <c r="L49" s="49">
        <v>452</v>
      </c>
    </row>
    <row r="50" spans="1:12" ht="15" x14ac:dyDescent="0.2">
      <c r="A50" s="23">
        <v>43</v>
      </c>
      <c r="B50" s="44" t="s">
        <v>63</v>
      </c>
      <c r="C50" s="44" t="s">
        <v>205</v>
      </c>
      <c r="D50" s="44" t="str">
        <f t="shared" si="19"/>
        <v>Liên kế</v>
      </c>
      <c r="E50" s="52">
        <v>105</v>
      </c>
      <c r="F50" s="53">
        <f t="shared" si="17"/>
        <v>3</v>
      </c>
      <c r="G50" s="54">
        <f t="shared" si="20"/>
        <v>60.7</v>
      </c>
      <c r="H50" s="54">
        <v>60.7</v>
      </c>
      <c r="I50" s="54">
        <v>63.4</v>
      </c>
      <c r="J50" s="54">
        <v>24.2</v>
      </c>
      <c r="K50" s="54">
        <f t="shared" si="18"/>
        <v>148.29999999999998</v>
      </c>
      <c r="L50" s="49">
        <v>453</v>
      </c>
    </row>
    <row r="51" spans="1:12" ht="15" x14ac:dyDescent="0.2">
      <c r="A51" s="23">
        <v>44</v>
      </c>
      <c r="B51" s="44" t="s">
        <v>76</v>
      </c>
      <c r="C51" s="44" t="s">
        <v>218</v>
      </c>
      <c r="D51" s="44" t="str">
        <f>$D$33</f>
        <v>Liên kế</v>
      </c>
      <c r="E51" s="52">
        <v>105</v>
      </c>
      <c r="F51" s="53">
        <f t="shared" ref="F51:F57" si="21">$F$33</f>
        <v>3</v>
      </c>
      <c r="G51" s="54">
        <f>H51</f>
        <v>60.7</v>
      </c>
      <c r="H51" s="54">
        <v>60.7</v>
      </c>
      <c r="I51" s="54">
        <v>63.4</v>
      </c>
      <c r="J51" s="54">
        <v>24.2</v>
      </c>
      <c r="K51" s="54">
        <f t="shared" ref="K51:K57" si="22">H51+I51+J51</f>
        <v>148.29999999999998</v>
      </c>
      <c r="L51" s="49">
        <v>454</v>
      </c>
    </row>
    <row r="52" spans="1:12" ht="15" x14ac:dyDescent="0.2">
      <c r="A52" s="23">
        <v>45</v>
      </c>
      <c r="B52" s="44" t="s">
        <v>77</v>
      </c>
      <c r="C52" s="44" t="s">
        <v>219</v>
      </c>
      <c r="D52" s="44" t="str">
        <f t="shared" ref="D52:D57" si="23">$D$33</f>
        <v>Liên kế</v>
      </c>
      <c r="E52" s="52">
        <v>75</v>
      </c>
      <c r="F52" s="53">
        <f t="shared" si="21"/>
        <v>3</v>
      </c>
      <c r="G52" s="54">
        <f t="shared" ref="G52:G57" si="24">H52</f>
        <v>60.7</v>
      </c>
      <c r="H52" s="54">
        <v>60.7</v>
      </c>
      <c r="I52" s="54">
        <v>63.4</v>
      </c>
      <c r="J52" s="54">
        <v>24.2</v>
      </c>
      <c r="K52" s="54">
        <f t="shared" si="22"/>
        <v>148.29999999999998</v>
      </c>
      <c r="L52" s="49">
        <v>455</v>
      </c>
    </row>
    <row r="53" spans="1:12" ht="15" x14ac:dyDescent="0.2">
      <c r="A53" s="23">
        <v>46</v>
      </c>
      <c r="B53" s="44" t="s">
        <v>78</v>
      </c>
      <c r="C53" s="44" t="s">
        <v>220</v>
      </c>
      <c r="D53" s="44" t="str">
        <f t="shared" si="23"/>
        <v>Liên kế</v>
      </c>
      <c r="E53" s="52">
        <v>75</v>
      </c>
      <c r="F53" s="53">
        <f t="shared" si="21"/>
        <v>3</v>
      </c>
      <c r="G53" s="54">
        <f t="shared" si="24"/>
        <v>60.7</v>
      </c>
      <c r="H53" s="54">
        <v>60.7</v>
      </c>
      <c r="I53" s="54">
        <v>63.4</v>
      </c>
      <c r="J53" s="54">
        <v>24.2</v>
      </c>
      <c r="K53" s="54">
        <f t="shared" si="22"/>
        <v>148.29999999999998</v>
      </c>
      <c r="L53" s="49">
        <v>456</v>
      </c>
    </row>
    <row r="54" spans="1:12" ht="15" x14ac:dyDescent="0.2">
      <c r="A54" s="23">
        <v>47</v>
      </c>
      <c r="B54" s="44" t="s">
        <v>79</v>
      </c>
      <c r="C54" s="44" t="s">
        <v>221</v>
      </c>
      <c r="D54" s="44" t="str">
        <f t="shared" si="23"/>
        <v>Liên kế</v>
      </c>
      <c r="E54" s="52">
        <v>75</v>
      </c>
      <c r="F54" s="53">
        <f t="shared" si="21"/>
        <v>3</v>
      </c>
      <c r="G54" s="54">
        <f t="shared" si="24"/>
        <v>60.7</v>
      </c>
      <c r="H54" s="54">
        <v>60.7</v>
      </c>
      <c r="I54" s="54">
        <v>63.4</v>
      </c>
      <c r="J54" s="54">
        <v>24.2</v>
      </c>
      <c r="K54" s="54">
        <f t="shared" si="22"/>
        <v>148.29999999999998</v>
      </c>
      <c r="L54" s="49">
        <v>457</v>
      </c>
    </row>
    <row r="55" spans="1:12" ht="15" x14ac:dyDescent="0.2">
      <c r="A55" s="23">
        <v>48</v>
      </c>
      <c r="B55" s="44" t="s">
        <v>80</v>
      </c>
      <c r="C55" s="44" t="s">
        <v>222</v>
      </c>
      <c r="D55" s="44" t="str">
        <f t="shared" si="23"/>
        <v>Liên kế</v>
      </c>
      <c r="E55" s="52">
        <v>75</v>
      </c>
      <c r="F55" s="53">
        <f t="shared" si="21"/>
        <v>3</v>
      </c>
      <c r="G55" s="54">
        <f t="shared" si="24"/>
        <v>60.7</v>
      </c>
      <c r="H55" s="54">
        <v>60.7</v>
      </c>
      <c r="I55" s="54">
        <v>63.4</v>
      </c>
      <c r="J55" s="54">
        <v>24.2</v>
      </c>
      <c r="K55" s="54">
        <f t="shared" si="22"/>
        <v>148.29999999999998</v>
      </c>
      <c r="L55" s="49">
        <v>458</v>
      </c>
    </row>
    <row r="56" spans="1:12" ht="15" x14ac:dyDescent="0.2">
      <c r="A56" s="23">
        <v>49</v>
      </c>
      <c r="B56" s="44" t="s">
        <v>81</v>
      </c>
      <c r="C56" s="44" t="s">
        <v>223</v>
      </c>
      <c r="D56" s="44" t="str">
        <f t="shared" si="23"/>
        <v>Liên kế</v>
      </c>
      <c r="E56" s="52">
        <v>75</v>
      </c>
      <c r="F56" s="53">
        <f t="shared" si="21"/>
        <v>3</v>
      </c>
      <c r="G56" s="54">
        <f t="shared" si="24"/>
        <v>60.7</v>
      </c>
      <c r="H56" s="54">
        <v>60.7</v>
      </c>
      <c r="I56" s="54">
        <v>63.4</v>
      </c>
      <c r="J56" s="54">
        <v>24.2</v>
      </c>
      <c r="K56" s="54">
        <f t="shared" si="22"/>
        <v>148.29999999999998</v>
      </c>
      <c r="L56" s="49">
        <v>459</v>
      </c>
    </row>
    <row r="57" spans="1:12" ht="15" x14ac:dyDescent="0.2">
      <c r="A57" s="23">
        <v>50</v>
      </c>
      <c r="B57" s="44" t="s">
        <v>82</v>
      </c>
      <c r="C57" s="44" t="s">
        <v>224</v>
      </c>
      <c r="D57" s="44" t="str">
        <f t="shared" si="23"/>
        <v>Liên kế</v>
      </c>
      <c r="E57" s="52">
        <v>159.80000000000001</v>
      </c>
      <c r="F57" s="53">
        <f t="shared" si="21"/>
        <v>3</v>
      </c>
      <c r="G57" s="54">
        <f t="shared" si="24"/>
        <v>61.7</v>
      </c>
      <c r="H57" s="54">
        <v>61.7</v>
      </c>
      <c r="I57" s="54">
        <v>67.099999999999994</v>
      </c>
      <c r="J57" s="54">
        <v>20.9</v>
      </c>
      <c r="K57" s="54">
        <f t="shared" si="22"/>
        <v>149.70000000000002</v>
      </c>
      <c r="L57" s="49">
        <v>460</v>
      </c>
    </row>
    <row r="58" spans="1:12" ht="16.5" x14ac:dyDescent="0.2">
      <c r="A58" s="64" t="s">
        <v>35</v>
      </c>
      <c r="B58" s="64"/>
      <c r="C58" s="64"/>
      <c r="D58" s="64"/>
      <c r="E58" s="50">
        <f>SUBTOTAL(9,E33:E57)</f>
        <v>2168.7000000000003</v>
      </c>
      <c r="F58" s="43"/>
      <c r="G58" s="50">
        <f>SUBTOTAL(9,G33:G57)</f>
        <v>1519.5000000000007</v>
      </c>
      <c r="H58" s="50">
        <f>SUBTOTAL(9,H33:H57)</f>
        <v>1519.5000000000007</v>
      </c>
      <c r="I58" s="50">
        <f>SUBTOTAL(9,I33:I57)</f>
        <v>1592.4000000000003</v>
      </c>
      <c r="J58" s="50">
        <f>SUBTOTAL(9,J33:J57)</f>
        <v>598.4</v>
      </c>
      <c r="K58" s="50">
        <f>SUBTOTAL(9,K33:K57)</f>
        <v>3710.3000000000011</v>
      </c>
      <c r="L58" s="51"/>
    </row>
    <row r="59" spans="1:12" ht="15" x14ac:dyDescent="0.2">
      <c r="A59" s="23">
        <v>1</v>
      </c>
      <c r="B59" s="44" t="s">
        <v>102</v>
      </c>
      <c r="C59" s="44" t="s">
        <v>244</v>
      </c>
      <c r="D59" s="44" t="str">
        <f>$D$33</f>
        <v>Liên kế</v>
      </c>
      <c r="E59" s="52">
        <v>131.19999999999999</v>
      </c>
      <c r="F59" s="53">
        <f t="shared" ref="F59:F70" si="25">$F$33</f>
        <v>3</v>
      </c>
      <c r="G59" s="54">
        <f t="shared" ref="G59:G70" si="26">H59</f>
        <v>61.7</v>
      </c>
      <c r="H59" s="54">
        <v>61.7</v>
      </c>
      <c r="I59" s="54">
        <v>67.099999999999994</v>
      </c>
      <c r="J59" s="54">
        <v>20.9</v>
      </c>
      <c r="K59" s="54">
        <f t="shared" ref="K59:K70" si="27">H59+I59+J59</f>
        <v>149.70000000000002</v>
      </c>
      <c r="L59" s="49">
        <v>484</v>
      </c>
    </row>
    <row r="60" spans="1:12" ht="15" x14ac:dyDescent="0.2">
      <c r="A60" s="23">
        <v>2</v>
      </c>
      <c r="B60" s="44" t="s">
        <v>103</v>
      </c>
      <c r="C60" s="44" t="s">
        <v>245</v>
      </c>
      <c r="D60" s="44" t="str">
        <f t="shared" ref="D60:D70" si="28">$D$33</f>
        <v>Liên kế</v>
      </c>
      <c r="E60" s="52">
        <v>75</v>
      </c>
      <c r="F60" s="53">
        <f t="shared" si="25"/>
        <v>3</v>
      </c>
      <c r="G60" s="54">
        <f t="shared" si="26"/>
        <v>60.7</v>
      </c>
      <c r="H60" s="54">
        <v>60.7</v>
      </c>
      <c r="I60" s="54">
        <v>63.4</v>
      </c>
      <c r="J60" s="54">
        <v>24.2</v>
      </c>
      <c r="K60" s="54">
        <f t="shared" si="27"/>
        <v>148.29999999999998</v>
      </c>
      <c r="L60" s="49">
        <v>483</v>
      </c>
    </row>
    <row r="61" spans="1:12" ht="15" x14ac:dyDescent="0.2">
      <c r="A61" s="23">
        <v>3</v>
      </c>
      <c r="B61" s="44" t="s">
        <v>104</v>
      </c>
      <c r="C61" s="44" t="s">
        <v>246</v>
      </c>
      <c r="D61" s="44" t="str">
        <f t="shared" si="28"/>
        <v>Liên kế</v>
      </c>
      <c r="E61" s="52">
        <v>75</v>
      </c>
      <c r="F61" s="53">
        <f t="shared" si="25"/>
        <v>3</v>
      </c>
      <c r="G61" s="54">
        <f t="shared" si="26"/>
        <v>60.7</v>
      </c>
      <c r="H61" s="54">
        <v>60.7</v>
      </c>
      <c r="I61" s="54">
        <v>63.4</v>
      </c>
      <c r="J61" s="54">
        <v>24.2</v>
      </c>
      <c r="K61" s="54">
        <f t="shared" si="27"/>
        <v>148.29999999999998</v>
      </c>
      <c r="L61" s="49">
        <v>482</v>
      </c>
    </row>
    <row r="62" spans="1:12" ht="15" x14ac:dyDescent="0.2">
      <c r="A62" s="23">
        <v>4</v>
      </c>
      <c r="B62" s="44" t="s">
        <v>105</v>
      </c>
      <c r="C62" s="44" t="s">
        <v>247</v>
      </c>
      <c r="D62" s="44" t="str">
        <f t="shared" si="28"/>
        <v>Liên kế</v>
      </c>
      <c r="E62" s="52">
        <v>75</v>
      </c>
      <c r="F62" s="53">
        <f t="shared" si="25"/>
        <v>3</v>
      </c>
      <c r="G62" s="54">
        <f t="shared" si="26"/>
        <v>60.7</v>
      </c>
      <c r="H62" s="54">
        <v>60.7</v>
      </c>
      <c r="I62" s="54">
        <v>63.4</v>
      </c>
      <c r="J62" s="54">
        <v>24.2</v>
      </c>
      <c r="K62" s="54">
        <f t="shared" si="27"/>
        <v>148.29999999999998</v>
      </c>
      <c r="L62" s="49">
        <v>481</v>
      </c>
    </row>
    <row r="63" spans="1:12" ht="15" x14ac:dyDescent="0.2">
      <c r="A63" s="23">
        <v>5</v>
      </c>
      <c r="B63" s="44" t="s">
        <v>106</v>
      </c>
      <c r="C63" s="44" t="s">
        <v>248</v>
      </c>
      <c r="D63" s="44" t="str">
        <f t="shared" si="28"/>
        <v>Liên kế</v>
      </c>
      <c r="E63" s="52">
        <v>75</v>
      </c>
      <c r="F63" s="53">
        <f t="shared" si="25"/>
        <v>3</v>
      </c>
      <c r="G63" s="54">
        <f t="shared" si="26"/>
        <v>60.7</v>
      </c>
      <c r="H63" s="54">
        <v>60.7</v>
      </c>
      <c r="I63" s="54">
        <v>63.4</v>
      </c>
      <c r="J63" s="54">
        <v>24.2</v>
      </c>
      <c r="K63" s="54">
        <f t="shared" si="27"/>
        <v>148.29999999999998</v>
      </c>
      <c r="L63" s="49">
        <v>480</v>
      </c>
    </row>
    <row r="64" spans="1:12" ht="15" x14ac:dyDescent="0.2">
      <c r="A64" s="23">
        <v>6</v>
      </c>
      <c r="B64" s="44" t="s">
        <v>107</v>
      </c>
      <c r="C64" s="44" t="s">
        <v>249</v>
      </c>
      <c r="D64" s="44" t="str">
        <f t="shared" si="28"/>
        <v>Liên kế</v>
      </c>
      <c r="E64" s="52">
        <v>75</v>
      </c>
      <c r="F64" s="53">
        <f t="shared" si="25"/>
        <v>3</v>
      </c>
      <c r="G64" s="54">
        <f t="shared" si="26"/>
        <v>60.7</v>
      </c>
      <c r="H64" s="54">
        <v>60.7</v>
      </c>
      <c r="I64" s="54">
        <v>63.4</v>
      </c>
      <c r="J64" s="54">
        <v>24.2</v>
      </c>
      <c r="K64" s="54">
        <f t="shared" si="27"/>
        <v>148.29999999999998</v>
      </c>
      <c r="L64" s="49">
        <v>479</v>
      </c>
    </row>
    <row r="65" spans="1:12" ht="15" x14ac:dyDescent="0.2">
      <c r="A65" s="23">
        <v>7</v>
      </c>
      <c r="B65" s="44" t="s">
        <v>108</v>
      </c>
      <c r="C65" s="44" t="s">
        <v>250</v>
      </c>
      <c r="D65" s="44" t="str">
        <f t="shared" si="28"/>
        <v>Liên kế</v>
      </c>
      <c r="E65" s="52">
        <v>75</v>
      </c>
      <c r="F65" s="53">
        <f t="shared" si="25"/>
        <v>3</v>
      </c>
      <c r="G65" s="54">
        <f t="shared" si="26"/>
        <v>60.7</v>
      </c>
      <c r="H65" s="54">
        <v>60.7</v>
      </c>
      <c r="I65" s="54">
        <v>63.4</v>
      </c>
      <c r="J65" s="54">
        <v>24.2</v>
      </c>
      <c r="K65" s="54">
        <f t="shared" si="27"/>
        <v>148.29999999999998</v>
      </c>
      <c r="L65" s="49">
        <v>478</v>
      </c>
    </row>
    <row r="66" spans="1:12" ht="15" x14ac:dyDescent="0.2">
      <c r="A66" s="23">
        <v>8</v>
      </c>
      <c r="B66" s="44" t="s">
        <v>109</v>
      </c>
      <c r="C66" s="44" t="s">
        <v>251</v>
      </c>
      <c r="D66" s="44" t="str">
        <f t="shared" si="28"/>
        <v>Liên kế</v>
      </c>
      <c r="E66" s="52">
        <v>75</v>
      </c>
      <c r="F66" s="53">
        <f t="shared" si="25"/>
        <v>3</v>
      </c>
      <c r="G66" s="54">
        <f t="shared" si="26"/>
        <v>60.7</v>
      </c>
      <c r="H66" s="54">
        <v>60.7</v>
      </c>
      <c r="I66" s="54">
        <v>63.4</v>
      </c>
      <c r="J66" s="54">
        <v>24.2</v>
      </c>
      <c r="K66" s="54">
        <f t="shared" si="27"/>
        <v>148.29999999999998</v>
      </c>
      <c r="L66" s="49">
        <v>477</v>
      </c>
    </row>
    <row r="67" spans="1:12" ht="15" x14ac:dyDescent="0.2">
      <c r="A67" s="23">
        <v>9</v>
      </c>
      <c r="B67" s="44" t="s">
        <v>110</v>
      </c>
      <c r="C67" s="44" t="s">
        <v>252</v>
      </c>
      <c r="D67" s="44" t="str">
        <f t="shared" si="28"/>
        <v>Liên kế</v>
      </c>
      <c r="E67" s="52">
        <v>75</v>
      </c>
      <c r="F67" s="53">
        <f t="shared" si="25"/>
        <v>3</v>
      </c>
      <c r="G67" s="54">
        <f t="shared" si="26"/>
        <v>60.7</v>
      </c>
      <c r="H67" s="54">
        <v>60.7</v>
      </c>
      <c r="I67" s="54">
        <v>63.4</v>
      </c>
      <c r="J67" s="54">
        <v>24.2</v>
      </c>
      <c r="K67" s="54">
        <f t="shared" si="27"/>
        <v>148.29999999999998</v>
      </c>
      <c r="L67" s="49">
        <v>476</v>
      </c>
    </row>
    <row r="68" spans="1:12" ht="15" x14ac:dyDescent="0.2">
      <c r="A68" s="23">
        <v>10</v>
      </c>
      <c r="B68" s="44" t="s">
        <v>111</v>
      </c>
      <c r="C68" s="44" t="s">
        <v>253</v>
      </c>
      <c r="D68" s="44" t="str">
        <f t="shared" si="28"/>
        <v>Liên kế</v>
      </c>
      <c r="E68" s="52">
        <v>75</v>
      </c>
      <c r="F68" s="53">
        <f t="shared" si="25"/>
        <v>3</v>
      </c>
      <c r="G68" s="54">
        <f t="shared" si="26"/>
        <v>60.7</v>
      </c>
      <c r="H68" s="54">
        <v>60.7</v>
      </c>
      <c r="I68" s="54">
        <v>63.4</v>
      </c>
      <c r="J68" s="54">
        <v>24.2</v>
      </c>
      <c r="K68" s="54">
        <f t="shared" si="27"/>
        <v>148.29999999999998</v>
      </c>
      <c r="L68" s="49">
        <v>475</v>
      </c>
    </row>
    <row r="69" spans="1:12" ht="15" x14ac:dyDescent="0.2">
      <c r="A69" s="23">
        <v>11</v>
      </c>
      <c r="B69" s="44" t="s">
        <v>112</v>
      </c>
      <c r="C69" s="44" t="s">
        <v>254</v>
      </c>
      <c r="D69" s="44" t="str">
        <f t="shared" si="28"/>
        <v>Liên kế</v>
      </c>
      <c r="E69" s="52">
        <v>75</v>
      </c>
      <c r="F69" s="53">
        <f t="shared" si="25"/>
        <v>3</v>
      </c>
      <c r="G69" s="54">
        <f t="shared" si="26"/>
        <v>60.7</v>
      </c>
      <c r="H69" s="54">
        <v>60.7</v>
      </c>
      <c r="I69" s="54">
        <v>63.4</v>
      </c>
      <c r="J69" s="54">
        <v>24.2</v>
      </c>
      <c r="K69" s="54">
        <f t="shared" si="27"/>
        <v>148.29999999999998</v>
      </c>
      <c r="L69" s="49">
        <v>474</v>
      </c>
    </row>
    <row r="70" spans="1:12" ht="15" x14ac:dyDescent="0.2">
      <c r="A70" s="23">
        <v>12</v>
      </c>
      <c r="B70" s="44" t="s">
        <v>113</v>
      </c>
      <c r="C70" s="44" t="s">
        <v>255</v>
      </c>
      <c r="D70" s="44" t="str">
        <f t="shared" si="28"/>
        <v>Liên kế</v>
      </c>
      <c r="E70" s="52">
        <v>118.3</v>
      </c>
      <c r="F70" s="53">
        <f t="shared" si="25"/>
        <v>3</v>
      </c>
      <c r="G70" s="54">
        <f t="shared" si="26"/>
        <v>61.7</v>
      </c>
      <c r="H70" s="54">
        <v>61.7</v>
      </c>
      <c r="I70" s="54">
        <v>67.099999999999994</v>
      </c>
      <c r="J70" s="54">
        <v>20.9</v>
      </c>
      <c r="K70" s="54">
        <f t="shared" si="27"/>
        <v>149.70000000000002</v>
      </c>
      <c r="L70" s="49">
        <v>473</v>
      </c>
    </row>
    <row r="71" spans="1:12" ht="15" x14ac:dyDescent="0.2">
      <c r="A71" s="23">
        <v>13</v>
      </c>
      <c r="B71" s="44" t="s">
        <v>90</v>
      </c>
      <c r="C71" s="44" t="s">
        <v>232</v>
      </c>
      <c r="D71" s="44" t="str">
        <f>$D$33</f>
        <v>Liên kế</v>
      </c>
      <c r="E71" s="52">
        <v>126.2</v>
      </c>
      <c r="F71" s="53">
        <f t="shared" ref="F71:F82" si="29">$F$33</f>
        <v>3</v>
      </c>
      <c r="G71" s="54">
        <f t="shared" ref="G71:G82" si="30">H71</f>
        <v>61.7</v>
      </c>
      <c r="H71" s="54">
        <v>61.7</v>
      </c>
      <c r="I71" s="54">
        <v>67.099999999999994</v>
      </c>
      <c r="J71" s="54">
        <v>20.9</v>
      </c>
      <c r="K71" s="54">
        <f t="shared" ref="K71:K82" si="31">H71+I71+J71</f>
        <v>149.70000000000002</v>
      </c>
      <c r="L71" s="49">
        <v>461</v>
      </c>
    </row>
    <row r="72" spans="1:12" ht="15" x14ac:dyDescent="0.2">
      <c r="A72" s="23">
        <v>14</v>
      </c>
      <c r="B72" s="44" t="s">
        <v>91</v>
      </c>
      <c r="C72" s="44" t="s">
        <v>233</v>
      </c>
      <c r="D72" s="44" t="str">
        <f t="shared" ref="D72:D82" si="32">$D$33</f>
        <v>Liên kế</v>
      </c>
      <c r="E72" s="52">
        <v>75</v>
      </c>
      <c r="F72" s="53">
        <f t="shared" si="29"/>
        <v>3</v>
      </c>
      <c r="G72" s="54">
        <f t="shared" si="30"/>
        <v>60.7</v>
      </c>
      <c r="H72" s="54">
        <v>60.7</v>
      </c>
      <c r="I72" s="54">
        <v>63.4</v>
      </c>
      <c r="J72" s="54">
        <v>24.2</v>
      </c>
      <c r="K72" s="54">
        <f t="shared" si="31"/>
        <v>148.29999999999998</v>
      </c>
      <c r="L72" s="49">
        <v>462</v>
      </c>
    </row>
    <row r="73" spans="1:12" ht="15" x14ac:dyDescent="0.2">
      <c r="A73" s="23">
        <v>15</v>
      </c>
      <c r="B73" s="44" t="s">
        <v>92</v>
      </c>
      <c r="C73" s="44" t="s">
        <v>234</v>
      </c>
      <c r="D73" s="44" t="str">
        <f t="shared" si="32"/>
        <v>Liên kế</v>
      </c>
      <c r="E73" s="52">
        <v>75</v>
      </c>
      <c r="F73" s="53">
        <f t="shared" si="29"/>
        <v>3</v>
      </c>
      <c r="G73" s="54">
        <f t="shared" si="30"/>
        <v>60.7</v>
      </c>
      <c r="H73" s="54">
        <v>60.7</v>
      </c>
      <c r="I73" s="54">
        <v>63.4</v>
      </c>
      <c r="J73" s="54">
        <v>24.2</v>
      </c>
      <c r="K73" s="54">
        <f t="shared" si="31"/>
        <v>148.29999999999998</v>
      </c>
      <c r="L73" s="49">
        <v>463</v>
      </c>
    </row>
    <row r="74" spans="1:12" ht="15" x14ac:dyDescent="0.2">
      <c r="A74" s="23">
        <v>16</v>
      </c>
      <c r="B74" s="44" t="s">
        <v>93</v>
      </c>
      <c r="C74" s="44" t="s">
        <v>235</v>
      </c>
      <c r="D74" s="44" t="str">
        <f t="shared" si="32"/>
        <v>Liên kế</v>
      </c>
      <c r="E74" s="52">
        <v>75</v>
      </c>
      <c r="F74" s="53">
        <f t="shared" si="29"/>
        <v>3</v>
      </c>
      <c r="G74" s="54">
        <f t="shared" si="30"/>
        <v>60.7</v>
      </c>
      <c r="H74" s="54">
        <v>60.7</v>
      </c>
      <c r="I74" s="54">
        <v>63.4</v>
      </c>
      <c r="J74" s="54">
        <v>24.2</v>
      </c>
      <c r="K74" s="54">
        <f t="shared" si="31"/>
        <v>148.29999999999998</v>
      </c>
      <c r="L74" s="49">
        <v>464</v>
      </c>
    </row>
    <row r="75" spans="1:12" ht="15" x14ac:dyDescent="0.2">
      <c r="A75" s="23">
        <v>17</v>
      </c>
      <c r="B75" s="44" t="s">
        <v>94</v>
      </c>
      <c r="C75" s="44" t="s">
        <v>236</v>
      </c>
      <c r="D75" s="44" t="str">
        <f t="shared" si="32"/>
        <v>Liên kế</v>
      </c>
      <c r="E75" s="52">
        <v>75</v>
      </c>
      <c r="F75" s="53">
        <f t="shared" si="29"/>
        <v>3</v>
      </c>
      <c r="G75" s="54">
        <f t="shared" si="30"/>
        <v>60.7</v>
      </c>
      <c r="H75" s="54">
        <v>60.7</v>
      </c>
      <c r="I75" s="54">
        <v>63.4</v>
      </c>
      <c r="J75" s="54">
        <v>24.2</v>
      </c>
      <c r="K75" s="54">
        <f t="shared" si="31"/>
        <v>148.29999999999998</v>
      </c>
      <c r="L75" s="49">
        <v>465</v>
      </c>
    </row>
    <row r="76" spans="1:12" ht="15" x14ac:dyDescent="0.2">
      <c r="A76" s="23">
        <v>18</v>
      </c>
      <c r="B76" s="44" t="s">
        <v>95</v>
      </c>
      <c r="C76" s="44" t="s">
        <v>237</v>
      </c>
      <c r="D76" s="44" t="str">
        <f t="shared" si="32"/>
        <v>Liên kế</v>
      </c>
      <c r="E76" s="52">
        <v>75</v>
      </c>
      <c r="F76" s="53">
        <f t="shared" si="29"/>
        <v>3</v>
      </c>
      <c r="G76" s="54">
        <f t="shared" si="30"/>
        <v>60.7</v>
      </c>
      <c r="H76" s="54">
        <v>60.7</v>
      </c>
      <c r="I76" s="54">
        <v>63.4</v>
      </c>
      <c r="J76" s="54">
        <v>24.2</v>
      </c>
      <c r="K76" s="54">
        <f t="shared" si="31"/>
        <v>148.29999999999998</v>
      </c>
      <c r="L76" s="49">
        <v>466</v>
      </c>
    </row>
    <row r="77" spans="1:12" ht="15" x14ac:dyDescent="0.2">
      <c r="A77" s="23">
        <v>19</v>
      </c>
      <c r="B77" s="44" t="s">
        <v>96</v>
      </c>
      <c r="C77" s="44" t="s">
        <v>238</v>
      </c>
      <c r="D77" s="44" t="str">
        <f t="shared" si="32"/>
        <v>Liên kế</v>
      </c>
      <c r="E77" s="52">
        <v>75</v>
      </c>
      <c r="F77" s="53">
        <f t="shared" si="29"/>
        <v>3</v>
      </c>
      <c r="G77" s="54">
        <f t="shared" si="30"/>
        <v>60.7</v>
      </c>
      <c r="H77" s="54">
        <v>60.7</v>
      </c>
      <c r="I77" s="54">
        <v>63.4</v>
      </c>
      <c r="J77" s="54">
        <v>24.2</v>
      </c>
      <c r="K77" s="54">
        <f t="shared" si="31"/>
        <v>148.29999999999998</v>
      </c>
      <c r="L77" s="49">
        <v>467</v>
      </c>
    </row>
    <row r="78" spans="1:12" ht="15" x14ac:dyDescent="0.2">
      <c r="A78" s="23">
        <v>20</v>
      </c>
      <c r="B78" s="44" t="s">
        <v>97</v>
      </c>
      <c r="C78" s="44" t="s">
        <v>239</v>
      </c>
      <c r="D78" s="44" t="str">
        <f t="shared" si="32"/>
        <v>Liên kế</v>
      </c>
      <c r="E78" s="52">
        <v>75</v>
      </c>
      <c r="F78" s="53">
        <f t="shared" si="29"/>
        <v>3</v>
      </c>
      <c r="G78" s="54">
        <f t="shared" si="30"/>
        <v>60.7</v>
      </c>
      <c r="H78" s="54">
        <v>60.7</v>
      </c>
      <c r="I78" s="54">
        <v>63.4</v>
      </c>
      <c r="J78" s="54">
        <v>24.2</v>
      </c>
      <c r="K78" s="54">
        <f t="shared" si="31"/>
        <v>148.29999999999998</v>
      </c>
      <c r="L78" s="49">
        <v>468</v>
      </c>
    </row>
    <row r="79" spans="1:12" ht="15" x14ac:dyDescent="0.2">
      <c r="A79" s="23">
        <v>21</v>
      </c>
      <c r="B79" s="44" t="s">
        <v>98</v>
      </c>
      <c r="C79" s="44" t="s">
        <v>240</v>
      </c>
      <c r="D79" s="44" t="str">
        <f t="shared" si="32"/>
        <v>Liên kế</v>
      </c>
      <c r="E79" s="52">
        <v>75</v>
      </c>
      <c r="F79" s="53">
        <f t="shared" si="29"/>
        <v>3</v>
      </c>
      <c r="G79" s="54">
        <f t="shared" si="30"/>
        <v>60.7</v>
      </c>
      <c r="H79" s="54">
        <v>60.7</v>
      </c>
      <c r="I79" s="54">
        <v>63.4</v>
      </c>
      <c r="J79" s="54">
        <v>24.2</v>
      </c>
      <c r="K79" s="54">
        <f t="shared" si="31"/>
        <v>148.29999999999998</v>
      </c>
      <c r="L79" s="49">
        <v>469</v>
      </c>
    </row>
    <row r="80" spans="1:12" ht="15" x14ac:dyDescent="0.2">
      <c r="A80" s="23">
        <v>22</v>
      </c>
      <c r="B80" s="44" t="s">
        <v>99</v>
      </c>
      <c r="C80" s="44" t="s">
        <v>241</v>
      </c>
      <c r="D80" s="44" t="str">
        <f t="shared" si="32"/>
        <v>Liên kế</v>
      </c>
      <c r="E80" s="52">
        <v>75</v>
      </c>
      <c r="F80" s="53">
        <f t="shared" si="29"/>
        <v>3</v>
      </c>
      <c r="G80" s="54">
        <f t="shared" si="30"/>
        <v>60.7</v>
      </c>
      <c r="H80" s="54">
        <v>60.7</v>
      </c>
      <c r="I80" s="54">
        <v>63.4</v>
      </c>
      <c r="J80" s="54">
        <v>24.2</v>
      </c>
      <c r="K80" s="54">
        <f t="shared" si="31"/>
        <v>148.29999999999998</v>
      </c>
      <c r="L80" s="49">
        <v>470</v>
      </c>
    </row>
    <row r="81" spans="1:12" ht="15" x14ac:dyDescent="0.2">
      <c r="A81" s="23">
        <v>23</v>
      </c>
      <c r="B81" s="44" t="s">
        <v>100</v>
      </c>
      <c r="C81" s="44" t="s">
        <v>242</v>
      </c>
      <c r="D81" s="44" t="str">
        <f t="shared" si="32"/>
        <v>Liên kế</v>
      </c>
      <c r="E81" s="52">
        <v>75</v>
      </c>
      <c r="F81" s="53">
        <f t="shared" si="29"/>
        <v>3</v>
      </c>
      <c r="G81" s="54">
        <f t="shared" si="30"/>
        <v>60.7</v>
      </c>
      <c r="H81" s="54">
        <v>60.7</v>
      </c>
      <c r="I81" s="54">
        <v>63.4</v>
      </c>
      <c r="J81" s="54">
        <v>24.2</v>
      </c>
      <c r="K81" s="54">
        <f t="shared" si="31"/>
        <v>148.29999999999998</v>
      </c>
      <c r="L81" s="49">
        <v>471</v>
      </c>
    </row>
    <row r="82" spans="1:12" ht="15" x14ac:dyDescent="0.2">
      <c r="A82" s="23">
        <v>24</v>
      </c>
      <c r="B82" s="44" t="s">
        <v>101</v>
      </c>
      <c r="C82" s="44" t="s">
        <v>243</v>
      </c>
      <c r="D82" s="44" t="str">
        <f t="shared" si="32"/>
        <v>Liên kế</v>
      </c>
      <c r="E82" s="52">
        <v>124.1</v>
      </c>
      <c r="F82" s="53">
        <f t="shared" si="29"/>
        <v>3</v>
      </c>
      <c r="G82" s="54">
        <f t="shared" si="30"/>
        <v>61.7</v>
      </c>
      <c r="H82" s="54">
        <v>61.7</v>
      </c>
      <c r="I82" s="54">
        <v>67.099999999999994</v>
      </c>
      <c r="J82" s="54">
        <v>20.9</v>
      </c>
      <c r="K82" s="54">
        <f t="shared" si="31"/>
        <v>149.70000000000002</v>
      </c>
      <c r="L82" s="49">
        <v>472</v>
      </c>
    </row>
    <row r="83" spans="1:12" ht="16.5" x14ac:dyDescent="0.2">
      <c r="A83" s="65" t="s">
        <v>36</v>
      </c>
      <c r="B83" s="66"/>
      <c r="C83" s="66"/>
      <c r="D83" s="67"/>
      <c r="E83" s="50">
        <f>SUBTOTAL(9,E59:E82)</f>
        <v>1999.8</v>
      </c>
      <c r="F83" s="43"/>
      <c r="G83" s="50">
        <f t="shared" ref="G83:K83" si="33">SUBTOTAL(9,G59:G82)</f>
        <v>1460.8000000000006</v>
      </c>
      <c r="H83" s="50">
        <f t="shared" si="33"/>
        <v>1460.8000000000006</v>
      </c>
      <c r="I83" s="50">
        <f t="shared" si="33"/>
        <v>1536.4000000000005</v>
      </c>
      <c r="J83" s="50">
        <f t="shared" si="33"/>
        <v>567.59999999999991</v>
      </c>
      <c r="K83" s="50">
        <f t="shared" si="33"/>
        <v>3564.8000000000011</v>
      </c>
      <c r="L83" s="49"/>
    </row>
    <row r="84" spans="1:12" ht="15" x14ac:dyDescent="0.2">
      <c r="A84" s="23">
        <v>1</v>
      </c>
      <c r="B84" s="44" t="s">
        <v>125</v>
      </c>
      <c r="C84" s="44" t="s">
        <v>267</v>
      </c>
      <c r="D84" s="44" t="str">
        <f>$D$33</f>
        <v>Liên kế</v>
      </c>
      <c r="E84" s="52">
        <v>94.6</v>
      </c>
      <c r="F84" s="53">
        <f t="shared" ref="F84:F94" si="34">$F$33</f>
        <v>3</v>
      </c>
      <c r="G84" s="54">
        <f t="shared" ref="G84:G94" si="35">H84</f>
        <v>61.7</v>
      </c>
      <c r="H84" s="54">
        <v>61.7</v>
      </c>
      <c r="I84" s="54">
        <v>67.099999999999994</v>
      </c>
      <c r="J84" s="54">
        <v>20.9</v>
      </c>
      <c r="K84" s="54">
        <f t="shared" ref="K84:K94" si="36">H84+I84+J84</f>
        <v>149.70000000000002</v>
      </c>
      <c r="L84" s="49">
        <v>517</v>
      </c>
    </row>
    <row r="85" spans="1:12" ht="15" x14ac:dyDescent="0.2">
      <c r="A85" s="23">
        <v>2</v>
      </c>
      <c r="B85" s="44" t="s">
        <v>126</v>
      </c>
      <c r="C85" s="44" t="s">
        <v>268</v>
      </c>
      <c r="D85" s="44" t="str">
        <f t="shared" ref="D85:D94" si="37">$D$33</f>
        <v>Liên kế</v>
      </c>
      <c r="E85" s="52">
        <v>75</v>
      </c>
      <c r="F85" s="53">
        <f t="shared" si="34"/>
        <v>3</v>
      </c>
      <c r="G85" s="54">
        <f t="shared" si="35"/>
        <v>60.7</v>
      </c>
      <c r="H85" s="54">
        <v>60.7</v>
      </c>
      <c r="I85" s="54">
        <v>63.4</v>
      </c>
      <c r="J85" s="54">
        <v>24.2</v>
      </c>
      <c r="K85" s="54">
        <f t="shared" si="36"/>
        <v>148.29999999999998</v>
      </c>
      <c r="L85" s="49">
        <v>516</v>
      </c>
    </row>
    <row r="86" spans="1:12" ht="15" x14ac:dyDescent="0.2">
      <c r="A86" s="23">
        <v>3</v>
      </c>
      <c r="B86" s="44" t="s">
        <v>127</v>
      </c>
      <c r="C86" s="44" t="s">
        <v>269</v>
      </c>
      <c r="D86" s="44" t="str">
        <f t="shared" si="37"/>
        <v>Liên kế</v>
      </c>
      <c r="E86" s="52">
        <v>75</v>
      </c>
      <c r="F86" s="53">
        <f t="shared" si="34"/>
        <v>3</v>
      </c>
      <c r="G86" s="54">
        <f t="shared" si="35"/>
        <v>60.7</v>
      </c>
      <c r="H86" s="54">
        <v>60.7</v>
      </c>
      <c r="I86" s="54">
        <v>63.4</v>
      </c>
      <c r="J86" s="54">
        <v>24.2</v>
      </c>
      <c r="K86" s="54">
        <f t="shared" si="36"/>
        <v>148.29999999999998</v>
      </c>
      <c r="L86" s="49">
        <v>515</v>
      </c>
    </row>
    <row r="87" spans="1:12" ht="15" x14ac:dyDescent="0.2">
      <c r="A87" s="23">
        <v>4</v>
      </c>
      <c r="B87" s="44" t="s">
        <v>128</v>
      </c>
      <c r="C87" s="44" t="s">
        <v>270</v>
      </c>
      <c r="D87" s="44" t="str">
        <f t="shared" si="37"/>
        <v>Liên kế</v>
      </c>
      <c r="E87" s="52">
        <v>75</v>
      </c>
      <c r="F87" s="53">
        <f t="shared" si="34"/>
        <v>3</v>
      </c>
      <c r="G87" s="54">
        <f t="shared" si="35"/>
        <v>60.7</v>
      </c>
      <c r="H87" s="54">
        <v>60.7</v>
      </c>
      <c r="I87" s="54">
        <v>63.4</v>
      </c>
      <c r="J87" s="54">
        <v>24.2</v>
      </c>
      <c r="K87" s="54">
        <f t="shared" si="36"/>
        <v>148.29999999999998</v>
      </c>
      <c r="L87" s="49">
        <v>514</v>
      </c>
    </row>
    <row r="88" spans="1:12" ht="15" x14ac:dyDescent="0.2">
      <c r="A88" s="23">
        <v>5</v>
      </c>
      <c r="B88" s="44" t="s">
        <v>129</v>
      </c>
      <c r="C88" s="44" t="s">
        <v>271</v>
      </c>
      <c r="D88" s="44" t="str">
        <f t="shared" si="37"/>
        <v>Liên kế</v>
      </c>
      <c r="E88" s="52">
        <v>75</v>
      </c>
      <c r="F88" s="53">
        <f t="shared" si="34"/>
        <v>3</v>
      </c>
      <c r="G88" s="54">
        <f t="shared" si="35"/>
        <v>60.7</v>
      </c>
      <c r="H88" s="54">
        <v>60.7</v>
      </c>
      <c r="I88" s="54">
        <v>63.4</v>
      </c>
      <c r="J88" s="54">
        <v>24.2</v>
      </c>
      <c r="K88" s="54">
        <f t="shared" si="36"/>
        <v>148.29999999999998</v>
      </c>
      <c r="L88" s="49">
        <v>513</v>
      </c>
    </row>
    <row r="89" spans="1:12" ht="15" x14ac:dyDescent="0.2">
      <c r="A89" s="23">
        <v>6</v>
      </c>
      <c r="B89" s="44" t="s">
        <v>130</v>
      </c>
      <c r="C89" s="44" t="s">
        <v>272</v>
      </c>
      <c r="D89" s="44" t="str">
        <f t="shared" si="37"/>
        <v>Liên kế</v>
      </c>
      <c r="E89" s="52">
        <v>75</v>
      </c>
      <c r="F89" s="53">
        <f t="shared" si="34"/>
        <v>3</v>
      </c>
      <c r="G89" s="54">
        <f t="shared" si="35"/>
        <v>60.7</v>
      </c>
      <c r="H89" s="54">
        <v>60.7</v>
      </c>
      <c r="I89" s="54">
        <v>63.4</v>
      </c>
      <c r="J89" s="54">
        <v>24.2</v>
      </c>
      <c r="K89" s="54">
        <f t="shared" si="36"/>
        <v>148.29999999999998</v>
      </c>
      <c r="L89" s="49">
        <v>512</v>
      </c>
    </row>
    <row r="90" spans="1:12" ht="15" x14ac:dyDescent="0.2">
      <c r="A90" s="23">
        <v>7</v>
      </c>
      <c r="B90" s="44" t="s">
        <v>131</v>
      </c>
      <c r="C90" s="44" t="s">
        <v>273</v>
      </c>
      <c r="D90" s="44" t="str">
        <f t="shared" si="37"/>
        <v>Liên kế</v>
      </c>
      <c r="E90" s="52">
        <v>75</v>
      </c>
      <c r="F90" s="53">
        <f t="shared" si="34"/>
        <v>3</v>
      </c>
      <c r="G90" s="54">
        <f t="shared" si="35"/>
        <v>60.7</v>
      </c>
      <c r="H90" s="54">
        <v>60.7</v>
      </c>
      <c r="I90" s="54">
        <v>63.4</v>
      </c>
      <c r="J90" s="54">
        <v>24.2</v>
      </c>
      <c r="K90" s="54">
        <f t="shared" si="36"/>
        <v>148.29999999999998</v>
      </c>
      <c r="L90" s="49">
        <v>511</v>
      </c>
    </row>
    <row r="91" spans="1:12" ht="15" x14ac:dyDescent="0.2">
      <c r="A91" s="23">
        <v>8</v>
      </c>
      <c r="B91" s="44" t="s">
        <v>132</v>
      </c>
      <c r="C91" s="44" t="s">
        <v>274</v>
      </c>
      <c r="D91" s="44" t="str">
        <f t="shared" si="37"/>
        <v>Liên kế</v>
      </c>
      <c r="E91" s="52">
        <v>75</v>
      </c>
      <c r="F91" s="53">
        <f t="shared" si="34"/>
        <v>3</v>
      </c>
      <c r="G91" s="54">
        <f t="shared" si="35"/>
        <v>60.7</v>
      </c>
      <c r="H91" s="54">
        <v>60.7</v>
      </c>
      <c r="I91" s="54">
        <v>63.4</v>
      </c>
      <c r="J91" s="54">
        <v>24.2</v>
      </c>
      <c r="K91" s="54">
        <f t="shared" si="36"/>
        <v>148.29999999999998</v>
      </c>
      <c r="L91" s="49">
        <v>510</v>
      </c>
    </row>
    <row r="92" spans="1:12" ht="15" x14ac:dyDescent="0.2">
      <c r="A92" s="23">
        <v>9</v>
      </c>
      <c r="B92" s="44" t="s">
        <v>133</v>
      </c>
      <c r="C92" s="44" t="s">
        <v>275</v>
      </c>
      <c r="D92" s="44" t="str">
        <f t="shared" si="37"/>
        <v>Liên kế</v>
      </c>
      <c r="E92" s="52">
        <v>75</v>
      </c>
      <c r="F92" s="53">
        <f t="shared" si="34"/>
        <v>3</v>
      </c>
      <c r="G92" s="54">
        <f t="shared" si="35"/>
        <v>60.7</v>
      </c>
      <c r="H92" s="54">
        <v>60.7</v>
      </c>
      <c r="I92" s="54">
        <v>63.4</v>
      </c>
      <c r="J92" s="54">
        <v>24.2</v>
      </c>
      <c r="K92" s="54">
        <f t="shared" si="36"/>
        <v>148.29999999999998</v>
      </c>
      <c r="L92" s="49">
        <v>509</v>
      </c>
    </row>
    <row r="93" spans="1:12" ht="15" x14ac:dyDescent="0.2">
      <c r="A93" s="23">
        <v>10</v>
      </c>
      <c r="B93" s="44" t="s">
        <v>134</v>
      </c>
      <c r="C93" s="44" t="s">
        <v>276</v>
      </c>
      <c r="D93" s="44" t="str">
        <f t="shared" si="37"/>
        <v>Liên kế</v>
      </c>
      <c r="E93" s="52">
        <v>75</v>
      </c>
      <c r="F93" s="53">
        <f t="shared" si="34"/>
        <v>3</v>
      </c>
      <c r="G93" s="54">
        <f t="shared" si="35"/>
        <v>60.7</v>
      </c>
      <c r="H93" s="54">
        <v>60.7</v>
      </c>
      <c r="I93" s="54">
        <v>63.4</v>
      </c>
      <c r="J93" s="54">
        <v>24.2</v>
      </c>
      <c r="K93" s="54">
        <f t="shared" si="36"/>
        <v>148.29999999999998</v>
      </c>
      <c r="L93" s="49">
        <v>508</v>
      </c>
    </row>
    <row r="94" spans="1:12" ht="15" x14ac:dyDescent="0.2">
      <c r="A94" s="23">
        <v>11</v>
      </c>
      <c r="B94" s="44" t="s">
        <v>135</v>
      </c>
      <c r="C94" s="44" t="s">
        <v>277</v>
      </c>
      <c r="D94" s="44" t="str">
        <f t="shared" si="37"/>
        <v>Liên kế</v>
      </c>
      <c r="E94" s="52">
        <v>102.8</v>
      </c>
      <c r="F94" s="53">
        <f t="shared" si="34"/>
        <v>3</v>
      </c>
      <c r="G94" s="54">
        <f t="shared" si="35"/>
        <v>61.7</v>
      </c>
      <c r="H94" s="54">
        <v>61.7</v>
      </c>
      <c r="I94" s="54">
        <v>67.099999999999994</v>
      </c>
      <c r="J94" s="54">
        <v>20.9</v>
      </c>
      <c r="K94" s="54">
        <f t="shared" si="36"/>
        <v>149.70000000000002</v>
      </c>
      <c r="L94" s="49">
        <v>507</v>
      </c>
    </row>
    <row r="95" spans="1:12" ht="15" x14ac:dyDescent="0.2">
      <c r="A95" s="23">
        <v>12</v>
      </c>
      <c r="B95" s="44" t="s">
        <v>114</v>
      </c>
      <c r="C95" s="44" t="s">
        <v>256</v>
      </c>
      <c r="D95" s="44" t="str">
        <f>$D$33</f>
        <v>Liên kế</v>
      </c>
      <c r="E95" s="52">
        <v>95.5</v>
      </c>
      <c r="F95" s="53">
        <f t="shared" ref="F95:F105" si="38">$F$33</f>
        <v>3</v>
      </c>
      <c r="G95" s="54">
        <f t="shared" ref="G95:G105" si="39">H95</f>
        <v>61.7</v>
      </c>
      <c r="H95" s="54">
        <v>61.7</v>
      </c>
      <c r="I95" s="54">
        <v>67.099999999999994</v>
      </c>
      <c r="J95" s="54">
        <v>20.9</v>
      </c>
      <c r="K95" s="54">
        <f t="shared" ref="K95:K105" si="40">H95+I95+J95</f>
        <v>149.70000000000002</v>
      </c>
      <c r="L95" s="49">
        <v>518</v>
      </c>
    </row>
    <row r="96" spans="1:12" ht="15" x14ac:dyDescent="0.2">
      <c r="A96" s="23">
        <v>13</v>
      </c>
      <c r="B96" s="44" t="s">
        <v>115</v>
      </c>
      <c r="C96" s="44" t="s">
        <v>257</v>
      </c>
      <c r="D96" s="44" t="str">
        <f t="shared" ref="D96:D105" si="41">$D$33</f>
        <v>Liên kế</v>
      </c>
      <c r="E96" s="52">
        <v>75</v>
      </c>
      <c r="F96" s="53">
        <f t="shared" si="38"/>
        <v>3</v>
      </c>
      <c r="G96" s="54">
        <f t="shared" si="39"/>
        <v>60.7</v>
      </c>
      <c r="H96" s="54">
        <v>60.7</v>
      </c>
      <c r="I96" s="54">
        <v>63.4</v>
      </c>
      <c r="J96" s="54">
        <v>24.2</v>
      </c>
      <c r="K96" s="54">
        <f t="shared" si="40"/>
        <v>148.29999999999998</v>
      </c>
      <c r="L96" s="49">
        <v>519</v>
      </c>
    </row>
    <row r="97" spans="1:12" ht="15" x14ac:dyDescent="0.2">
      <c r="A97" s="23">
        <v>14</v>
      </c>
      <c r="B97" s="44" t="s">
        <v>116</v>
      </c>
      <c r="C97" s="44" t="s">
        <v>258</v>
      </c>
      <c r="D97" s="44" t="str">
        <f t="shared" si="41"/>
        <v>Liên kế</v>
      </c>
      <c r="E97" s="52">
        <v>75</v>
      </c>
      <c r="F97" s="53">
        <f t="shared" si="38"/>
        <v>3</v>
      </c>
      <c r="G97" s="54">
        <f t="shared" si="39"/>
        <v>60.7</v>
      </c>
      <c r="H97" s="54">
        <v>60.7</v>
      </c>
      <c r="I97" s="54">
        <v>63.4</v>
      </c>
      <c r="J97" s="54">
        <v>24.2</v>
      </c>
      <c r="K97" s="54">
        <f t="shared" si="40"/>
        <v>148.29999999999998</v>
      </c>
      <c r="L97" s="49">
        <v>520</v>
      </c>
    </row>
    <row r="98" spans="1:12" ht="15" x14ac:dyDescent="0.2">
      <c r="A98" s="23">
        <v>15</v>
      </c>
      <c r="B98" s="44" t="s">
        <v>117</v>
      </c>
      <c r="C98" s="44" t="s">
        <v>259</v>
      </c>
      <c r="D98" s="44" t="str">
        <f t="shared" si="41"/>
        <v>Liên kế</v>
      </c>
      <c r="E98" s="52">
        <v>75</v>
      </c>
      <c r="F98" s="53">
        <f t="shared" si="38"/>
        <v>3</v>
      </c>
      <c r="G98" s="54">
        <f t="shared" si="39"/>
        <v>60.7</v>
      </c>
      <c r="H98" s="54">
        <v>60.7</v>
      </c>
      <c r="I98" s="54">
        <v>63.4</v>
      </c>
      <c r="J98" s="54">
        <v>24.2</v>
      </c>
      <c r="K98" s="54">
        <f t="shared" si="40"/>
        <v>148.29999999999998</v>
      </c>
      <c r="L98" s="49">
        <v>521</v>
      </c>
    </row>
    <row r="99" spans="1:12" ht="15" x14ac:dyDescent="0.2">
      <c r="A99" s="23">
        <v>16</v>
      </c>
      <c r="B99" s="44" t="s">
        <v>118</v>
      </c>
      <c r="C99" s="44" t="s">
        <v>260</v>
      </c>
      <c r="D99" s="44" t="str">
        <f t="shared" si="41"/>
        <v>Liên kế</v>
      </c>
      <c r="E99" s="52">
        <v>75</v>
      </c>
      <c r="F99" s="53">
        <f t="shared" si="38"/>
        <v>3</v>
      </c>
      <c r="G99" s="54">
        <f t="shared" si="39"/>
        <v>60.7</v>
      </c>
      <c r="H99" s="54">
        <v>60.7</v>
      </c>
      <c r="I99" s="54">
        <v>63.4</v>
      </c>
      <c r="J99" s="54">
        <v>24.2</v>
      </c>
      <c r="K99" s="54">
        <f t="shared" si="40"/>
        <v>148.29999999999998</v>
      </c>
      <c r="L99" s="49">
        <v>522</v>
      </c>
    </row>
    <row r="100" spans="1:12" ht="15" x14ac:dyDescent="0.2">
      <c r="A100" s="23">
        <v>17</v>
      </c>
      <c r="B100" s="44" t="s">
        <v>119</v>
      </c>
      <c r="C100" s="44" t="s">
        <v>261</v>
      </c>
      <c r="D100" s="44" t="str">
        <f t="shared" si="41"/>
        <v>Liên kế</v>
      </c>
      <c r="E100" s="52">
        <v>75</v>
      </c>
      <c r="F100" s="53">
        <f t="shared" si="38"/>
        <v>3</v>
      </c>
      <c r="G100" s="54">
        <f t="shared" si="39"/>
        <v>60.7</v>
      </c>
      <c r="H100" s="54">
        <v>60.7</v>
      </c>
      <c r="I100" s="54">
        <v>63.4</v>
      </c>
      <c r="J100" s="54">
        <v>24.2</v>
      </c>
      <c r="K100" s="54">
        <f t="shared" si="40"/>
        <v>148.29999999999998</v>
      </c>
      <c r="L100" s="49">
        <v>523</v>
      </c>
    </row>
    <row r="101" spans="1:12" ht="15" x14ac:dyDescent="0.2">
      <c r="A101" s="23">
        <v>18</v>
      </c>
      <c r="B101" s="44" t="s">
        <v>120</v>
      </c>
      <c r="C101" s="44" t="s">
        <v>262</v>
      </c>
      <c r="D101" s="44" t="str">
        <f t="shared" si="41"/>
        <v>Liên kế</v>
      </c>
      <c r="E101" s="52">
        <v>75</v>
      </c>
      <c r="F101" s="53">
        <f t="shared" si="38"/>
        <v>3</v>
      </c>
      <c r="G101" s="54">
        <f t="shared" si="39"/>
        <v>60.7</v>
      </c>
      <c r="H101" s="54">
        <v>60.7</v>
      </c>
      <c r="I101" s="54">
        <v>63.4</v>
      </c>
      <c r="J101" s="54">
        <v>24.2</v>
      </c>
      <c r="K101" s="54">
        <f t="shared" si="40"/>
        <v>148.29999999999998</v>
      </c>
      <c r="L101" s="49">
        <v>524</v>
      </c>
    </row>
    <row r="102" spans="1:12" ht="15" x14ac:dyDescent="0.2">
      <c r="A102" s="23">
        <v>19</v>
      </c>
      <c r="B102" s="44" t="s">
        <v>121</v>
      </c>
      <c r="C102" s="44" t="s">
        <v>263</v>
      </c>
      <c r="D102" s="44" t="str">
        <f t="shared" si="41"/>
        <v>Liên kế</v>
      </c>
      <c r="E102" s="52">
        <v>75</v>
      </c>
      <c r="F102" s="53">
        <f t="shared" si="38"/>
        <v>3</v>
      </c>
      <c r="G102" s="54">
        <f t="shared" si="39"/>
        <v>60.7</v>
      </c>
      <c r="H102" s="54">
        <v>60.7</v>
      </c>
      <c r="I102" s="54">
        <v>63.4</v>
      </c>
      <c r="J102" s="54">
        <v>24.2</v>
      </c>
      <c r="K102" s="54">
        <f t="shared" si="40"/>
        <v>148.29999999999998</v>
      </c>
      <c r="L102" s="49">
        <v>525</v>
      </c>
    </row>
    <row r="103" spans="1:12" ht="15" x14ac:dyDescent="0.2">
      <c r="A103" s="23">
        <v>20</v>
      </c>
      <c r="B103" s="44" t="s">
        <v>122</v>
      </c>
      <c r="C103" s="44" t="s">
        <v>264</v>
      </c>
      <c r="D103" s="44" t="str">
        <f t="shared" si="41"/>
        <v>Liên kế</v>
      </c>
      <c r="E103" s="52">
        <v>75</v>
      </c>
      <c r="F103" s="53">
        <f t="shared" si="38"/>
        <v>3</v>
      </c>
      <c r="G103" s="54">
        <f t="shared" si="39"/>
        <v>60.7</v>
      </c>
      <c r="H103" s="54">
        <v>60.7</v>
      </c>
      <c r="I103" s="54">
        <v>63.4</v>
      </c>
      <c r="J103" s="54">
        <v>24.2</v>
      </c>
      <c r="K103" s="54">
        <f t="shared" si="40"/>
        <v>148.29999999999998</v>
      </c>
      <c r="L103" s="49">
        <v>526</v>
      </c>
    </row>
    <row r="104" spans="1:12" ht="15" x14ac:dyDescent="0.2">
      <c r="A104" s="23">
        <v>21</v>
      </c>
      <c r="B104" s="44" t="s">
        <v>123</v>
      </c>
      <c r="C104" s="44" t="s">
        <v>265</v>
      </c>
      <c r="D104" s="44" t="str">
        <f t="shared" si="41"/>
        <v>Liên kế</v>
      </c>
      <c r="E104" s="52">
        <v>75</v>
      </c>
      <c r="F104" s="53">
        <f t="shared" si="38"/>
        <v>3</v>
      </c>
      <c r="G104" s="54">
        <f t="shared" si="39"/>
        <v>60.7</v>
      </c>
      <c r="H104" s="54">
        <v>60.7</v>
      </c>
      <c r="I104" s="54">
        <v>63.4</v>
      </c>
      <c r="J104" s="54">
        <v>24.2</v>
      </c>
      <c r="K104" s="54">
        <f t="shared" si="40"/>
        <v>148.29999999999998</v>
      </c>
      <c r="L104" s="49">
        <v>527</v>
      </c>
    </row>
    <row r="105" spans="1:12" ht="15" x14ac:dyDescent="0.2">
      <c r="A105" s="23">
        <v>22</v>
      </c>
      <c r="B105" s="44" t="s">
        <v>124</v>
      </c>
      <c r="C105" s="44" t="s">
        <v>266</v>
      </c>
      <c r="D105" s="44" t="str">
        <f t="shared" si="41"/>
        <v>Liên kế</v>
      </c>
      <c r="E105" s="52">
        <v>94</v>
      </c>
      <c r="F105" s="53">
        <f t="shared" si="38"/>
        <v>3</v>
      </c>
      <c r="G105" s="54">
        <f t="shared" si="39"/>
        <v>61.7</v>
      </c>
      <c r="H105" s="54">
        <v>61.7</v>
      </c>
      <c r="I105" s="54">
        <v>67.099999999999994</v>
      </c>
      <c r="J105" s="54">
        <v>20.9</v>
      </c>
      <c r="K105" s="54">
        <f t="shared" si="40"/>
        <v>149.70000000000002</v>
      </c>
      <c r="L105" s="49">
        <v>528</v>
      </c>
    </row>
    <row r="106" spans="1:12" ht="16.5" x14ac:dyDescent="0.2">
      <c r="A106" s="64" t="s">
        <v>37</v>
      </c>
      <c r="B106" s="64"/>
      <c r="C106" s="64"/>
      <c r="D106" s="64"/>
      <c r="E106" s="50">
        <f>SUBTOTAL(9,E84:E105)</f>
        <v>1736.9</v>
      </c>
      <c r="F106" s="43"/>
      <c r="G106" s="50">
        <f t="shared" ref="G106:K106" si="42">SUBTOTAL(9,G84:G105)</f>
        <v>1339.4000000000005</v>
      </c>
      <c r="H106" s="50">
        <f t="shared" si="42"/>
        <v>1339.4000000000005</v>
      </c>
      <c r="I106" s="50">
        <f t="shared" si="42"/>
        <v>1409.6000000000004</v>
      </c>
      <c r="J106" s="50">
        <f t="shared" si="42"/>
        <v>519.19999999999982</v>
      </c>
      <c r="K106" s="50">
        <f t="shared" si="42"/>
        <v>3268.2000000000007</v>
      </c>
      <c r="L106" s="49"/>
    </row>
    <row r="107" spans="1:12" ht="15" x14ac:dyDescent="0.2">
      <c r="A107" s="23">
        <v>1</v>
      </c>
      <c r="B107" s="44" t="s">
        <v>148</v>
      </c>
      <c r="C107" s="44" t="s">
        <v>290</v>
      </c>
      <c r="D107" s="44" t="str">
        <f>$D$33</f>
        <v>Liên kế</v>
      </c>
      <c r="E107" s="52">
        <v>123.1</v>
      </c>
      <c r="F107" s="53">
        <f t="shared" ref="F107:F118" si="43">$F$33</f>
        <v>3</v>
      </c>
      <c r="G107" s="54">
        <f t="shared" ref="G107:G118" si="44">H107</f>
        <v>61.7</v>
      </c>
      <c r="H107" s="54">
        <v>61.7</v>
      </c>
      <c r="I107" s="54">
        <v>67.099999999999994</v>
      </c>
      <c r="J107" s="54">
        <v>20.9</v>
      </c>
      <c r="K107" s="54">
        <f t="shared" ref="K107:K118" si="45">H107+I107+J107</f>
        <v>149.70000000000002</v>
      </c>
      <c r="L107" s="49">
        <v>552</v>
      </c>
    </row>
    <row r="108" spans="1:12" ht="15" x14ac:dyDescent="0.2">
      <c r="A108" s="23">
        <v>2</v>
      </c>
      <c r="B108" s="44" t="s">
        <v>149</v>
      </c>
      <c r="C108" s="44" t="s">
        <v>291</v>
      </c>
      <c r="D108" s="44" t="str">
        <f t="shared" ref="D108:D118" si="46">$D$33</f>
        <v>Liên kế</v>
      </c>
      <c r="E108" s="52">
        <v>75</v>
      </c>
      <c r="F108" s="53">
        <f t="shared" si="43"/>
        <v>3</v>
      </c>
      <c r="G108" s="54">
        <f t="shared" si="44"/>
        <v>60.7</v>
      </c>
      <c r="H108" s="54">
        <v>60.7</v>
      </c>
      <c r="I108" s="54">
        <v>63.4</v>
      </c>
      <c r="J108" s="54">
        <v>24.2</v>
      </c>
      <c r="K108" s="54">
        <f t="shared" si="45"/>
        <v>148.29999999999998</v>
      </c>
      <c r="L108" s="49">
        <v>551</v>
      </c>
    </row>
    <row r="109" spans="1:12" ht="15" x14ac:dyDescent="0.2">
      <c r="A109" s="23">
        <v>3</v>
      </c>
      <c r="B109" s="44" t="s">
        <v>150</v>
      </c>
      <c r="C109" s="44" t="s">
        <v>292</v>
      </c>
      <c r="D109" s="44" t="str">
        <f t="shared" si="46"/>
        <v>Liên kế</v>
      </c>
      <c r="E109" s="52">
        <v>75</v>
      </c>
      <c r="F109" s="53">
        <f t="shared" si="43"/>
        <v>3</v>
      </c>
      <c r="G109" s="54">
        <f t="shared" si="44"/>
        <v>60.7</v>
      </c>
      <c r="H109" s="54">
        <v>60.7</v>
      </c>
      <c r="I109" s="54">
        <v>63.4</v>
      </c>
      <c r="J109" s="54">
        <v>24.2</v>
      </c>
      <c r="K109" s="54">
        <f t="shared" si="45"/>
        <v>148.29999999999998</v>
      </c>
      <c r="L109" s="49">
        <v>550</v>
      </c>
    </row>
    <row r="110" spans="1:12" ht="15" x14ac:dyDescent="0.2">
      <c r="A110" s="23">
        <v>4</v>
      </c>
      <c r="B110" s="44" t="s">
        <v>151</v>
      </c>
      <c r="C110" s="44" t="s">
        <v>293</v>
      </c>
      <c r="D110" s="44" t="str">
        <f t="shared" si="46"/>
        <v>Liên kế</v>
      </c>
      <c r="E110" s="52">
        <v>75</v>
      </c>
      <c r="F110" s="53">
        <f t="shared" si="43"/>
        <v>3</v>
      </c>
      <c r="G110" s="54">
        <f t="shared" si="44"/>
        <v>60.7</v>
      </c>
      <c r="H110" s="54">
        <v>60.7</v>
      </c>
      <c r="I110" s="54">
        <v>63.4</v>
      </c>
      <c r="J110" s="54">
        <v>24.2</v>
      </c>
      <c r="K110" s="54">
        <f t="shared" si="45"/>
        <v>148.29999999999998</v>
      </c>
      <c r="L110" s="49">
        <v>549</v>
      </c>
    </row>
    <row r="111" spans="1:12" ht="15" x14ac:dyDescent="0.2">
      <c r="A111" s="23">
        <v>5</v>
      </c>
      <c r="B111" s="44" t="s">
        <v>152</v>
      </c>
      <c r="C111" s="44" t="s">
        <v>294</v>
      </c>
      <c r="D111" s="44" t="str">
        <f t="shared" si="46"/>
        <v>Liên kế</v>
      </c>
      <c r="E111" s="52">
        <v>75</v>
      </c>
      <c r="F111" s="53">
        <f t="shared" si="43"/>
        <v>3</v>
      </c>
      <c r="G111" s="54">
        <f t="shared" si="44"/>
        <v>60.7</v>
      </c>
      <c r="H111" s="54">
        <v>60.7</v>
      </c>
      <c r="I111" s="54">
        <v>63.4</v>
      </c>
      <c r="J111" s="54">
        <v>24.2</v>
      </c>
      <c r="K111" s="54">
        <f t="shared" si="45"/>
        <v>148.29999999999998</v>
      </c>
      <c r="L111" s="49">
        <v>548</v>
      </c>
    </row>
    <row r="112" spans="1:12" ht="15" x14ac:dyDescent="0.2">
      <c r="A112" s="23">
        <v>6</v>
      </c>
      <c r="B112" s="44" t="s">
        <v>153</v>
      </c>
      <c r="C112" s="44" t="s">
        <v>295</v>
      </c>
      <c r="D112" s="44" t="str">
        <f t="shared" si="46"/>
        <v>Liên kế</v>
      </c>
      <c r="E112" s="52">
        <v>75</v>
      </c>
      <c r="F112" s="53">
        <f t="shared" si="43"/>
        <v>3</v>
      </c>
      <c r="G112" s="54">
        <f t="shared" si="44"/>
        <v>60.7</v>
      </c>
      <c r="H112" s="54">
        <v>60.7</v>
      </c>
      <c r="I112" s="54">
        <v>63.4</v>
      </c>
      <c r="J112" s="54">
        <v>24.2</v>
      </c>
      <c r="K112" s="54">
        <f t="shared" si="45"/>
        <v>148.29999999999998</v>
      </c>
      <c r="L112" s="49">
        <v>547</v>
      </c>
    </row>
    <row r="113" spans="1:12" ht="15" x14ac:dyDescent="0.2">
      <c r="A113" s="23">
        <v>7</v>
      </c>
      <c r="B113" s="44" t="s">
        <v>154</v>
      </c>
      <c r="C113" s="44" t="s">
        <v>296</v>
      </c>
      <c r="D113" s="44" t="str">
        <f t="shared" si="46"/>
        <v>Liên kế</v>
      </c>
      <c r="E113" s="52">
        <v>75</v>
      </c>
      <c r="F113" s="53">
        <f t="shared" si="43"/>
        <v>3</v>
      </c>
      <c r="G113" s="54">
        <f t="shared" si="44"/>
        <v>60.7</v>
      </c>
      <c r="H113" s="54">
        <v>60.7</v>
      </c>
      <c r="I113" s="54">
        <v>63.4</v>
      </c>
      <c r="J113" s="54">
        <v>24.2</v>
      </c>
      <c r="K113" s="54">
        <f t="shared" si="45"/>
        <v>148.29999999999998</v>
      </c>
      <c r="L113" s="49">
        <v>546</v>
      </c>
    </row>
    <row r="114" spans="1:12" ht="15" x14ac:dyDescent="0.2">
      <c r="A114" s="23">
        <v>8</v>
      </c>
      <c r="B114" s="44" t="s">
        <v>155</v>
      </c>
      <c r="C114" s="44" t="s">
        <v>297</v>
      </c>
      <c r="D114" s="44" t="str">
        <f t="shared" si="46"/>
        <v>Liên kế</v>
      </c>
      <c r="E114" s="52">
        <v>75</v>
      </c>
      <c r="F114" s="53">
        <f t="shared" si="43"/>
        <v>3</v>
      </c>
      <c r="G114" s="54">
        <f t="shared" si="44"/>
        <v>60.7</v>
      </c>
      <c r="H114" s="54">
        <v>60.7</v>
      </c>
      <c r="I114" s="54">
        <v>63.4</v>
      </c>
      <c r="J114" s="54">
        <v>24.2</v>
      </c>
      <c r="K114" s="54">
        <f t="shared" si="45"/>
        <v>148.29999999999998</v>
      </c>
      <c r="L114" s="49">
        <v>545</v>
      </c>
    </row>
    <row r="115" spans="1:12" ht="15" x14ac:dyDescent="0.2">
      <c r="A115" s="23">
        <v>9</v>
      </c>
      <c r="B115" s="44" t="s">
        <v>156</v>
      </c>
      <c r="C115" s="44" t="s">
        <v>298</v>
      </c>
      <c r="D115" s="44" t="str">
        <f t="shared" si="46"/>
        <v>Liên kế</v>
      </c>
      <c r="E115" s="52">
        <v>75</v>
      </c>
      <c r="F115" s="53">
        <f t="shared" si="43"/>
        <v>3</v>
      </c>
      <c r="G115" s="54">
        <f t="shared" si="44"/>
        <v>60.7</v>
      </c>
      <c r="H115" s="54">
        <v>60.7</v>
      </c>
      <c r="I115" s="54">
        <v>63.4</v>
      </c>
      <c r="J115" s="54">
        <v>24.2</v>
      </c>
      <c r="K115" s="54">
        <f t="shared" si="45"/>
        <v>148.29999999999998</v>
      </c>
      <c r="L115" s="49">
        <v>544</v>
      </c>
    </row>
    <row r="116" spans="1:12" ht="15" x14ac:dyDescent="0.2">
      <c r="A116" s="23">
        <v>10</v>
      </c>
      <c r="B116" s="44" t="s">
        <v>157</v>
      </c>
      <c r="C116" s="44" t="s">
        <v>299</v>
      </c>
      <c r="D116" s="44" t="str">
        <f t="shared" si="46"/>
        <v>Liên kế</v>
      </c>
      <c r="E116" s="52">
        <v>75</v>
      </c>
      <c r="F116" s="53">
        <f t="shared" si="43"/>
        <v>3</v>
      </c>
      <c r="G116" s="54">
        <f t="shared" si="44"/>
        <v>60.7</v>
      </c>
      <c r="H116" s="54">
        <v>60.7</v>
      </c>
      <c r="I116" s="54">
        <v>63.4</v>
      </c>
      <c r="J116" s="54">
        <v>24.2</v>
      </c>
      <c r="K116" s="54">
        <f t="shared" si="45"/>
        <v>148.29999999999998</v>
      </c>
      <c r="L116" s="49">
        <v>543</v>
      </c>
    </row>
    <row r="117" spans="1:12" ht="15" x14ac:dyDescent="0.2">
      <c r="A117" s="23">
        <v>11</v>
      </c>
      <c r="B117" s="44" t="s">
        <v>158</v>
      </c>
      <c r="C117" s="44" t="s">
        <v>300</v>
      </c>
      <c r="D117" s="44" t="str">
        <f t="shared" si="46"/>
        <v>Liên kế</v>
      </c>
      <c r="E117" s="52">
        <v>75</v>
      </c>
      <c r="F117" s="53">
        <f t="shared" si="43"/>
        <v>3</v>
      </c>
      <c r="G117" s="54">
        <f t="shared" si="44"/>
        <v>60.7</v>
      </c>
      <c r="H117" s="54">
        <v>60.7</v>
      </c>
      <c r="I117" s="54">
        <v>63.4</v>
      </c>
      <c r="J117" s="54">
        <v>24.2</v>
      </c>
      <c r="K117" s="54">
        <f t="shared" si="45"/>
        <v>148.29999999999998</v>
      </c>
      <c r="L117" s="49">
        <v>542</v>
      </c>
    </row>
    <row r="118" spans="1:12" ht="15" x14ac:dyDescent="0.2">
      <c r="A118" s="23">
        <v>12</v>
      </c>
      <c r="B118" s="44" t="s">
        <v>159</v>
      </c>
      <c r="C118" s="44" t="s">
        <v>301</v>
      </c>
      <c r="D118" s="44" t="str">
        <f t="shared" si="46"/>
        <v>Liên kế</v>
      </c>
      <c r="E118" s="52">
        <v>120</v>
      </c>
      <c r="F118" s="53">
        <f t="shared" si="43"/>
        <v>3</v>
      </c>
      <c r="G118" s="54">
        <f t="shared" si="44"/>
        <v>61.7</v>
      </c>
      <c r="H118" s="54">
        <v>61.7</v>
      </c>
      <c r="I118" s="54">
        <v>67.099999999999994</v>
      </c>
      <c r="J118" s="54">
        <v>20.9</v>
      </c>
      <c r="K118" s="54">
        <f t="shared" si="45"/>
        <v>149.70000000000002</v>
      </c>
      <c r="L118" s="49">
        <v>541</v>
      </c>
    </row>
    <row r="119" spans="1:12" ht="15" x14ac:dyDescent="0.2">
      <c r="A119" s="23">
        <v>13</v>
      </c>
      <c r="B119" s="44" t="s">
        <v>136</v>
      </c>
      <c r="C119" s="44" t="s">
        <v>278</v>
      </c>
      <c r="D119" s="44" t="str">
        <f>$D$33</f>
        <v>Liên kế</v>
      </c>
      <c r="E119" s="52">
        <v>121.3</v>
      </c>
      <c r="F119" s="53">
        <f t="shared" ref="F119:F130" si="47">$F$33</f>
        <v>3</v>
      </c>
      <c r="G119" s="54">
        <f t="shared" ref="G119:G130" si="48">H119</f>
        <v>61.7</v>
      </c>
      <c r="H119" s="54">
        <v>61.7</v>
      </c>
      <c r="I119" s="54">
        <v>67.099999999999994</v>
      </c>
      <c r="J119" s="54">
        <v>20.9</v>
      </c>
      <c r="K119" s="54">
        <f t="shared" ref="K119:K130" si="49">H119+I119+J119</f>
        <v>149.70000000000002</v>
      </c>
      <c r="L119" s="49">
        <v>529</v>
      </c>
    </row>
    <row r="120" spans="1:12" ht="15" x14ac:dyDescent="0.2">
      <c r="A120" s="23">
        <v>14</v>
      </c>
      <c r="B120" s="44" t="s">
        <v>137</v>
      </c>
      <c r="C120" s="44" t="s">
        <v>279</v>
      </c>
      <c r="D120" s="44" t="str">
        <f t="shared" ref="D120:D130" si="50">$D$33</f>
        <v>Liên kế</v>
      </c>
      <c r="E120" s="52">
        <v>75</v>
      </c>
      <c r="F120" s="53">
        <f t="shared" si="47"/>
        <v>3</v>
      </c>
      <c r="G120" s="54">
        <f t="shared" si="48"/>
        <v>60.7</v>
      </c>
      <c r="H120" s="54">
        <v>60.7</v>
      </c>
      <c r="I120" s="54">
        <v>63.4</v>
      </c>
      <c r="J120" s="54">
        <v>24.2</v>
      </c>
      <c r="K120" s="54">
        <f t="shared" si="49"/>
        <v>148.29999999999998</v>
      </c>
      <c r="L120" s="49">
        <v>530</v>
      </c>
    </row>
    <row r="121" spans="1:12" ht="15" x14ac:dyDescent="0.2">
      <c r="A121" s="23">
        <v>15</v>
      </c>
      <c r="B121" s="44" t="s">
        <v>138</v>
      </c>
      <c r="C121" s="44" t="s">
        <v>280</v>
      </c>
      <c r="D121" s="44" t="str">
        <f t="shared" si="50"/>
        <v>Liên kế</v>
      </c>
      <c r="E121" s="52">
        <v>75</v>
      </c>
      <c r="F121" s="53">
        <f t="shared" si="47"/>
        <v>3</v>
      </c>
      <c r="G121" s="54">
        <f t="shared" si="48"/>
        <v>60.7</v>
      </c>
      <c r="H121" s="54">
        <v>60.7</v>
      </c>
      <c r="I121" s="54">
        <v>63.4</v>
      </c>
      <c r="J121" s="54">
        <v>24.2</v>
      </c>
      <c r="K121" s="54">
        <f t="shared" si="49"/>
        <v>148.29999999999998</v>
      </c>
      <c r="L121" s="49">
        <v>531</v>
      </c>
    </row>
    <row r="122" spans="1:12" ht="15" x14ac:dyDescent="0.2">
      <c r="A122" s="23">
        <v>16</v>
      </c>
      <c r="B122" s="44" t="s">
        <v>139</v>
      </c>
      <c r="C122" s="44" t="s">
        <v>281</v>
      </c>
      <c r="D122" s="44" t="str">
        <f t="shared" si="50"/>
        <v>Liên kế</v>
      </c>
      <c r="E122" s="52">
        <v>75</v>
      </c>
      <c r="F122" s="53">
        <f t="shared" si="47"/>
        <v>3</v>
      </c>
      <c r="G122" s="54">
        <f t="shared" si="48"/>
        <v>60.7</v>
      </c>
      <c r="H122" s="54">
        <v>60.7</v>
      </c>
      <c r="I122" s="54">
        <v>63.4</v>
      </c>
      <c r="J122" s="54">
        <v>24.2</v>
      </c>
      <c r="K122" s="54">
        <f t="shared" si="49"/>
        <v>148.29999999999998</v>
      </c>
      <c r="L122" s="49">
        <v>532</v>
      </c>
    </row>
    <row r="123" spans="1:12" ht="15" x14ac:dyDescent="0.2">
      <c r="A123" s="23">
        <v>17</v>
      </c>
      <c r="B123" s="44" t="s">
        <v>140</v>
      </c>
      <c r="C123" s="44" t="s">
        <v>282</v>
      </c>
      <c r="D123" s="44" t="str">
        <f t="shared" si="50"/>
        <v>Liên kế</v>
      </c>
      <c r="E123" s="52">
        <v>75</v>
      </c>
      <c r="F123" s="53">
        <f t="shared" si="47"/>
        <v>3</v>
      </c>
      <c r="G123" s="54">
        <f t="shared" si="48"/>
        <v>60.7</v>
      </c>
      <c r="H123" s="54">
        <v>60.7</v>
      </c>
      <c r="I123" s="54">
        <v>63.4</v>
      </c>
      <c r="J123" s="54">
        <v>24.2</v>
      </c>
      <c r="K123" s="54">
        <f t="shared" si="49"/>
        <v>148.29999999999998</v>
      </c>
      <c r="L123" s="49">
        <v>533</v>
      </c>
    </row>
    <row r="124" spans="1:12" ht="15" x14ac:dyDescent="0.2">
      <c r="A124" s="23">
        <v>18</v>
      </c>
      <c r="B124" s="44" t="s">
        <v>141</v>
      </c>
      <c r="C124" s="44" t="s">
        <v>283</v>
      </c>
      <c r="D124" s="44" t="str">
        <f t="shared" si="50"/>
        <v>Liên kế</v>
      </c>
      <c r="E124" s="52">
        <v>75</v>
      </c>
      <c r="F124" s="53">
        <f t="shared" si="47"/>
        <v>3</v>
      </c>
      <c r="G124" s="54">
        <f t="shared" si="48"/>
        <v>60.7</v>
      </c>
      <c r="H124" s="54">
        <v>60.7</v>
      </c>
      <c r="I124" s="54">
        <v>63.4</v>
      </c>
      <c r="J124" s="54">
        <v>24.2</v>
      </c>
      <c r="K124" s="54">
        <f t="shared" si="49"/>
        <v>148.29999999999998</v>
      </c>
      <c r="L124" s="49">
        <v>534</v>
      </c>
    </row>
    <row r="125" spans="1:12" ht="15" x14ac:dyDescent="0.2">
      <c r="A125" s="23">
        <v>19</v>
      </c>
      <c r="B125" s="44" t="s">
        <v>142</v>
      </c>
      <c r="C125" s="44" t="s">
        <v>284</v>
      </c>
      <c r="D125" s="44" t="str">
        <f t="shared" si="50"/>
        <v>Liên kế</v>
      </c>
      <c r="E125" s="52">
        <v>75</v>
      </c>
      <c r="F125" s="53">
        <f t="shared" si="47"/>
        <v>3</v>
      </c>
      <c r="G125" s="54">
        <f t="shared" si="48"/>
        <v>60.7</v>
      </c>
      <c r="H125" s="54">
        <v>60.7</v>
      </c>
      <c r="I125" s="54">
        <v>63.4</v>
      </c>
      <c r="J125" s="54">
        <v>24.2</v>
      </c>
      <c r="K125" s="54">
        <f t="shared" si="49"/>
        <v>148.29999999999998</v>
      </c>
      <c r="L125" s="49">
        <v>535</v>
      </c>
    </row>
    <row r="126" spans="1:12" ht="15" x14ac:dyDescent="0.2">
      <c r="A126" s="23">
        <v>20</v>
      </c>
      <c r="B126" s="44" t="s">
        <v>143</v>
      </c>
      <c r="C126" s="44" t="s">
        <v>285</v>
      </c>
      <c r="D126" s="44" t="str">
        <f t="shared" si="50"/>
        <v>Liên kế</v>
      </c>
      <c r="E126" s="52">
        <v>75</v>
      </c>
      <c r="F126" s="53">
        <f t="shared" si="47"/>
        <v>3</v>
      </c>
      <c r="G126" s="54">
        <f t="shared" si="48"/>
        <v>60.7</v>
      </c>
      <c r="H126" s="54">
        <v>60.7</v>
      </c>
      <c r="I126" s="54">
        <v>63.4</v>
      </c>
      <c r="J126" s="54">
        <v>24.2</v>
      </c>
      <c r="K126" s="54">
        <f t="shared" si="49"/>
        <v>148.29999999999998</v>
      </c>
      <c r="L126" s="49">
        <v>536</v>
      </c>
    </row>
    <row r="127" spans="1:12" ht="15" x14ac:dyDescent="0.2">
      <c r="A127" s="23">
        <v>21</v>
      </c>
      <c r="B127" s="44" t="s">
        <v>144</v>
      </c>
      <c r="C127" s="44" t="s">
        <v>286</v>
      </c>
      <c r="D127" s="44" t="str">
        <f t="shared" si="50"/>
        <v>Liên kế</v>
      </c>
      <c r="E127" s="52">
        <v>75</v>
      </c>
      <c r="F127" s="53">
        <f t="shared" si="47"/>
        <v>3</v>
      </c>
      <c r="G127" s="54">
        <f t="shared" si="48"/>
        <v>60.7</v>
      </c>
      <c r="H127" s="54">
        <v>60.7</v>
      </c>
      <c r="I127" s="54">
        <v>63.4</v>
      </c>
      <c r="J127" s="54">
        <v>24.2</v>
      </c>
      <c r="K127" s="54">
        <f t="shared" si="49"/>
        <v>148.29999999999998</v>
      </c>
      <c r="L127" s="49">
        <v>537</v>
      </c>
    </row>
    <row r="128" spans="1:12" ht="15" x14ac:dyDescent="0.2">
      <c r="A128" s="23">
        <v>22</v>
      </c>
      <c r="B128" s="44" t="s">
        <v>145</v>
      </c>
      <c r="C128" s="44" t="s">
        <v>287</v>
      </c>
      <c r="D128" s="44" t="str">
        <f t="shared" si="50"/>
        <v>Liên kế</v>
      </c>
      <c r="E128" s="52">
        <v>75</v>
      </c>
      <c r="F128" s="53">
        <f t="shared" si="47"/>
        <v>3</v>
      </c>
      <c r="G128" s="54">
        <f t="shared" si="48"/>
        <v>60.7</v>
      </c>
      <c r="H128" s="54">
        <v>60.7</v>
      </c>
      <c r="I128" s="54">
        <v>63.4</v>
      </c>
      <c r="J128" s="54">
        <v>24.2</v>
      </c>
      <c r="K128" s="54">
        <f t="shared" si="49"/>
        <v>148.29999999999998</v>
      </c>
      <c r="L128" s="49">
        <v>538</v>
      </c>
    </row>
    <row r="129" spans="1:12" ht="15" x14ac:dyDescent="0.2">
      <c r="A129" s="23">
        <v>23</v>
      </c>
      <c r="B129" s="44" t="s">
        <v>146</v>
      </c>
      <c r="C129" s="44" t="s">
        <v>288</v>
      </c>
      <c r="D129" s="44" t="str">
        <f t="shared" si="50"/>
        <v>Liên kế</v>
      </c>
      <c r="E129" s="52">
        <v>75</v>
      </c>
      <c r="F129" s="53">
        <f t="shared" si="47"/>
        <v>3</v>
      </c>
      <c r="G129" s="54">
        <f t="shared" si="48"/>
        <v>60.7</v>
      </c>
      <c r="H129" s="54">
        <v>60.7</v>
      </c>
      <c r="I129" s="54">
        <v>63.4</v>
      </c>
      <c r="J129" s="54">
        <v>24.2</v>
      </c>
      <c r="K129" s="54">
        <f t="shared" si="49"/>
        <v>148.29999999999998</v>
      </c>
      <c r="L129" s="49">
        <v>539</v>
      </c>
    </row>
    <row r="130" spans="1:12" ht="15" x14ac:dyDescent="0.2">
      <c r="A130" s="23">
        <v>24</v>
      </c>
      <c r="B130" s="44" t="s">
        <v>147</v>
      </c>
      <c r="C130" s="44" t="s">
        <v>289</v>
      </c>
      <c r="D130" s="44" t="str">
        <f t="shared" si="50"/>
        <v>Liên kế</v>
      </c>
      <c r="E130" s="52">
        <v>123.2</v>
      </c>
      <c r="F130" s="53">
        <f t="shared" si="47"/>
        <v>3</v>
      </c>
      <c r="G130" s="54">
        <f t="shared" si="48"/>
        <v>61.7</v>
      </c>
      <c r="H130" s="54">
        <v>61.7</v>
      </c>
      <c r="I130" s="54">
        <v>67.099999999999994</v>
      </c>
      <c r="J130" s="54">
        <v>20.9</v>
      </c>
      <c r="K130" s="54">
        <f t="shared" si="49"/>
        <v>149.70000000000002</v>
      </c>
      <c r="L130" s="49">
        <v>540</v>
      </c>
    </row>
    <row r="131" spans="1:12" ht="16.5" x14ac:dyDescent="0.2">
      <c r="A131" s="64" t="s">
        <v>38</v>
      </c>
      <c r="B131" s="64"/>
      <c r="C131" s="64"/>
      <c r="D131" s="64"/>
      <c r="E131" s="50">
        <f>SUBTOTAL(9,E107:E130)</f>
        <v>1987.6000000000001</v>
      </c>
      <c r="F131" s="43"/>
      <c r="G131" s="50">
        <f t="shared" ref="G131:K131" si="51">SUBTOTAL(9,G107:G130)</f>
        <v>1460.8000000000006</v>
      </c>
      <c r="H131" s="50">
        <f t="shared" si="51"/>
        <v>1460.8000000000006</v>
      </c>
      <c r="I131" s="50">
        <f t="shared" si="51"/>
        <v>1536.4000000000005</v>
      </c>
      <c r="J131" s="50">
        <f t="shared" si="51"/>
        <v>567.59999999999991</v>
      </c>
      <c r="K131" s="50">
        <f t="shared" si="51"/>
        <v>3564.8000000000011</v>
      </c>
      <c r="L131" s="49"/>
    </row>
    <row r="132" spans="1:12" ht="15" x14ac:dyDescent="0.2">
      <c r="A132" s="23">
        <v>1</v>
      </c>
      <c r="B132" s="44" t="s">
        <v>160</v>
      </c>
      <c r="C132" s="44" t="s">
        <v>302</v>
      </c>
      <c r="D132" s="44" t="str">
        <f>$D$33</f>
        <v>Liên kế</v>
      </c>
      <c r="E132" s="52">
        <v>88.4</v>
      </c>
      <c r="F132" s="53">
        <f t="shared" ref="F132:F153" si="52">$F$33</f>
        <v>3</v>
      </c>
      <c r="G132" s="54">
        <f t="shared" ref="G132:G153" si="53">H132</f>
        <v>59.1</v>
      </c>
      <c r="H132" s="54">
        <v>59.1</v>
      </c>
      <c r="I132" s="54">
        <v>66.099999999999994</v>
      </c>
      <c r="J132" s="54">
        <v>30.2</v>
      </c>
      <c r="K132" s="54">
        <f t="shared" ref="K132:K153" si="54">H132+I132+J132</f>
        <v>155.39999999999998</v>
      </c>
      <c r="L132" s="49">
        <v>495</v>
      </c>
    </row>
    <row r="133" spans="1:12" ht="15" x14ac:dyDescent="0.2">
      <c r="A133" s="23">
        <v>2</v>
      </c>
      <c r="B133" s="44" t="s">
        <v>161</v>
      </c>
      <c r="C133" s="44" t="s">
        <v>303</v>
      </c>
      <c r="D133" s="44" t="str">
        <f t="shared" ref="D133:D153" si="55">$D$33</f>
        <v>Liên kế</v>
      </c>
      <c r="E133" s="52">
        <v>63.6</v>
      </c>
      <c r="F133" s="53">
        <f t="shared" si="52"/>
        <v>3</v>
      </c>
      <c r="G133" s="54">
        <f t="shared" si="53"/>
        <v>52.3</v>
      </c>
      <c r="H133" s="54">
        <v>52.3</v>
      </c>
      <c r="I133" s="54">
        <v>54.9</v>
      </c>
      <c r="J133" s="54">
        <v>19.2</v>
      </c>
      <c r="K133" s="54">
        <f t="shared" si="54"/>
        <v>126.39999999999999</v>
      </c>
      <c r="L133" s="49">
        <v>494</v>
      </c>
    </row>
    <row r="134" spans="1:12" ht="15" x14ac:dyDescent="0.2">
      <c r="A134" s="23">
        <v>3</v>
      </c>
      <c r="B134" s="44" t="s">
        <v>162</v>
      </c>
      <c r="C134" s="44" t="s">
        <v>304</v>
      </c>
      <c r="D134" s="44" t="str">
        <f t="shared" si="55"/>
        <v>Liên kế</v>
      </c>
      <c r="E134" s="52">
        <v>63.7</v>
      </c>
      <c r="F134" s="53">
        <f t="shared" si="52"/>
        <v>3</v>
      </c>
      <c r="G134" s="54">
        <f t="shared" si="53"/>
        <v>52.3</v>
      </c>
      <c r="H134" s="54">
        <v>52.3</v>
      </c>
      <c r="I134" s="54">
        <v>54.9</v>
      </c>
      <c r="J134" s="54">
        <v>19.2</v>
      </c>
      <c r="K134" s="54">
        <f t="shared" si="54"/>
        <v>126.39999999999999</v>
      </c>
      <c r="L134" s="49">
        <v>493</v>
      </c>
    </row>
    <row r="135" spans="1:12" ht="15" x14ac:dyDescent="0.2">
      <c r="A135" s="23">
        <v>4</v>
      </c>
      <c r="B135" s="44" t="s">
        <v>163</v>
      </c>
      <c r="C135" s="44" t="s">
        <v>305</v>
      </c>
      <c r="D135" s="44" t="str">
        <f t="shared" si="55"/>
        <v>Liên kế</v>
      </c>
      <c r="E135" s="52">
        <v>63.8</v>
      </c>
      <c r="F135" s="53">
        <f t="shared" si="52"/>
        <v>3</v>
      </c>
      <c r="G135" s="54">
        <f t="shared" si="53"/>
        <v>52.3</v>
      </c>
      <c r="H135" s="54">
        <v>52.3</v>
      </c>
      <c r="I135" s="54">
        <v>54.9</v>
      </c>
      <c r="J135" s="54">
        <v>19.2</v>
      </c>
      <c r="K135" s="54">
        <f t="shared" si="54"/>
        <v>126.39999999999999</v>
      </c>
      <c r="L135" s="49">
        <v>492</v>
      </c>
    </row>
    <row r="136" spans="1:12" ht="15" x14ac:dyDescent="0.2">
      <c r="A136" s="23">
        <v>5</v>
      </c>
      <c r="B136" s="44" t="s">
        <v>164</v>
      </c>
      <c r="C136" s="44" t="s">
        <v>306</v>
      </c>
      <c r="D136" s="44" t="str">
        <f t="shared" si="55"/>
        <v>Liên kế</v>
      </c>
      <c r="E136" s="52">
        <v>63.9</v>
      </c>
      <c r="F136" s="53">
        <f t="shared" si="52"/>
        <v>3</v>
      </c>
      <c r="G136" s="54">
        <f t="shared" si="53"/>
        <v>52.3</v>
      </c>
      <c r="H136" s="54">
        <v>52.3</v>
      </c>
      <c r="I136" s="54">
        <v>54.9</v>
      </c>
      <c r="J136" s="54">
        <v>19.2</v>
      </c>
      <c r="K136" s="54">
        <f t="shared" si="54"/>
        <v>126.39999999999999</v>
      </c>
      <c r="L136" s="49">
        <v>491</v>
      </c>
    </row>
    <row r="137" spans="1:12" ht="15" x14ac:dyDescent="0.2">
      <c r="A137" s="23">
        <v>6</v>
      </c>
      <c r="B137" s="44" t="s">
        <v>165</v>
      </c>
      <c r="C137" s="44" t="s">
        <v>307</v>
      </c>
      <c r="D137" s="44" t="str">
        <f t="shared" si="55"/>
        <v>Liên kế</v>
      </c>
      <c r="E137" s="52">
        <v>63.9</v>
      </c>
      <c r="F137" s="53">
        <f t="shared" si="52"/>
        <v>3</v>
      </c>
      <c r="G137" s="54">
        <f t="shared" si="53"/>
        <v>52.3</v>
      </c>
      <c r="H137" s="54">
        <v>52.3</v>
      </c>
      <c r="I137" s="54">
        <v>54.9</v>
      </c>
      <c r="J137" s="54">
        <v>19.2</v>
      </c>
      <c r="K137" s="54">
        <f t="shared" si="54"/>
        <v>126.39999999999999</v>
      </c>
      <c r="L137" s="49">
        <v>490</v>
      </c>
    </row>
    <row r="138" spans="1:12" ht="15" x14ac:dyDescent="0.2">
      <c r="A138" s="23">
        <v>7</v>
      </c>
      <c r="B138" s="44" t="s">
        <v>166</v>
      </c>
      <c r="C138" s="44" t="s">
        <v>308</v>
      </c>
      <c r="D138" s="44" t="str">
        <f t="shared" si="55"/>
        <v>Liên kế</v>
      </c>
      <c r="E138" s="52">
        <v>64</v>
      </c>
      <c r="F138" s="53">
        <f t="shared" si="52"/>
        <v>3</v>
      </c>
      <c r="G138" s="54">
        <f t="shared" si="53"/>
        <v>52.3</v>
      </c>
      <c r="H138" s="54">
        <v>52.3</v>
      </c>
      <c r="I138" s="54">
        <v>54.9</v>
      </c>
      <c r="J138" s="54">
        <v>19.2</v>
      </c>
      <c r="K138" s="54">
        <f t="shared" si="54"/>
        <v>126.39999999999999</v>
      </c>
      <c r="L138" s="49">
        <v>489</v>
      </c>
    </row>
    <row r="139" spans="1:12" ht="15" x14ac:dyDescent="0.2">
      <c r="A139" s="23">
        <v>8</v>
      </c>
      <c r="B139" s="44" t="s">
        <v>167</v>
      </c>
      <c r="C139" s="44" t="s">
        <v>309</v>
      </c>
      <c r="D139" s="44" t="str">
        <f t="shared" si="55"/>
        <v>Liên kế</v>
      </c>
      <c r="E139" s="52">
        <v>64.099999999999994</v>
      </c>
      <c r="F139" s="53">
        <f t="shared" si="52"/>
        <v>3</v>
      </c>
      <c r="G139" s="54">
        <f t="shared" si="53"/>
        <v>52.3</v>
      </c>
      <c r="H139" s="54">
        <v>52.3</v>
      </c>
      <c r="I139" s="54">
        <v>54.9</v>
      </c>
      <c r="J139" s="54">
        <v>19.2</v>
      </c>
      <c r="K139" s="54">
        <f t="shared" si="54"/>
        <v>126.39999999999999</v>
      </c>
      <c r="L139" s="49">
        <v>488</v>
      </c>
    </row>
    <row r="140" spans="1:12" ht="15" x14ac:dyDescent="0.2">
      <c r="A140" s="23">
        <v>9</v>
      </c>
      <c r="B140" s="44" t="s">
        <v>168</v>
      </c>
      <c r="C140" s="44" t="s">
        <v>310</v>
      </c>
      <c r="D140" s="44" t="str">
        <f t="shared" si="55"/>
        <v>Liên kế</v>
      </c>
      <c r="E140" s="52">
        <v>64.2</v>
      </c>
      <c r="F140" s="53">
        <f t="shared" si="52"/>
        <v>3</v>
      </c>
      <c r="G140" s="54">
        <f t="shared" si="53"/>
        <v>52.3</v>
      </c>
      <c r="H140" s="54">
        <v>52.3</v>
      </c>
      <c r="I140" s="54">
        <v>54.9</v>
      </c>
      <c r="J140" s="54">
        <v>19.2</v>
      </c>
      <c r="K140" s="54">
        <f t="shared" si="54"/>
        <v>126.39999999999999</v>
      </c>
      <c r="L140" s="49">
        <v>487</v>
      </c>
    </row>
    <row r="141" spans="1:12" ht="15" x14ac:dyDescent="0.2">
      <c r="A141" s="23">
        <v>10</v>
      </c>
      <c r="B141" s="44" t="s">
        <v>169</v>
      </c>
      <c r="C141" s="44" t="s">
        <v>311</v>
      </c>
      <c r="D141" s="44" t="str">
        <f t="shared" si="55"/>
        <v>Liên kế</v>
      </c>
      <c r="E141" s="52">
        <v>64.2</v>
      </c>
      <c r="F141" s="53">
        <f t="shared" si="52"/>
        <v>3</v>
      </c>
      <c r="G141" s="54">
        <f t="shared" si="53"/>
        <v>52.3</v>
      </c>
      <c r="H141" s="54">
        <v>52.3</v>
      </c>
      <c r="I141" s="54">
        <v>54.9</v>
      </c>
      <c r="J141" s="54">
        <v>19.2</v>
      </c>
      <c r="K141" s="54">
        <f t="shared" si="54"/>
        <v>126.39999999999999</v>
      </c>
      <c r="L141" s="49">
        <v>486</v>
      </c>
    </row>
    <row r="142" spans="1:12" ht="15" x14ac:dyDescent="0.2">
      <c r="A142" s="23">
        <v>11</v>
      </c>
      <c r="B142" s="44" t="s">
        <v>170</v>
      </c>
      <c r="C142" s="44" t="s">
        <v>312</v>
      </c>
      <c r="D142" s="44" t="str">
        <f t="shared" si="55"/>
        <v>Liên kế</v>
      </c>
      <c r="E142" s="52">
        <v>95.2</v>
      </c>
      <c r="F142" s="53">
        <f t="shared" si="52"/>
        <v>3</v>
      </c>
      <c r="G142" s="54">
        <f t="shared" si="53"/>
        <v>59.1</v>
      </c>
      <c r="H142" s="54">
        <v>59.1</v>
      </c>
      <c r="I142" s="54">
        <v>66.099999999999994</v>
      </c>
      <c r="J142" s="54">
        <v>30.2</v>
      </c>
      <c r="K142" s="54">
        <f t="shared" si="54"/>
        <v>155.39999999999998</v>
      </c>
      <c r="L142" s="49">
        <v>485</v>
      </c>
    </row>
    <row r="143" spans="1:12" ht="15" x14ac:dyDescent="0.2">
      <c r="A143" s="23">
        <v>12</v>
      </c>
      <c r="B143" s="44" t="s">
        <v>171</v>
      </c>
      <c r="C143" s="44" t="s">
        <v>313</v>
      </c>
      <c r="D143" s="44" t="str">
        <f t="shared" si="55"/>
        <v>Liên kế</v>
      </c>
      <c r="E143" s="52">
        <v>89.1</v>
      </c>
      <c r="F143" s="53">
        <f t="shared" si="52"/>
        <v>3</v>
      </c>
      <c r="G143" s="54">
        <f t="shared" si="53"/>
        <v>59.1</v>
      </c>
      <c r="H143" s="54">
        <v>59.1</v>
      </c>
      <c r="I143" s="54">
        <v>66.099999999999994</v>
      </c>
      <c r="J143" s="54">
        <v>30.2</v>
      </c>
      <c r="K143" s="54">
        <f t="shared" si="54"/>
        <v>155.39999999999998</v>
      </c>
      <c r="L143" s="49">
        <v>496</v>
      </c>
    </row>
    <row r="144" spans="1:12" ht="15" x14ac:dyDescent="0.2">
      <c r="A144" s="23">
        <v>13</v>
      </c>
      <c r="B144" s="44" t="s">
        <v>172</v>
      </c>
      <c r="C144" s="44" t="s">
        <v>314</v>
      </c>
      <c r="D144" s="44" t="str">
        <f t="shared" si="55"/>
        <v>Liên kế</v>
      </c>
      <c r="E144" s="52">
        <v>63.8</v>
      </c>
      <c r="F144" s="53">
        <f t="shared" si="52"/>
        <v>3</v>
      </c>
      <c r="G144" s="54">
        <f t="shared" si="53"/>
        <v>52.3</v>
      </c>
      <c r="H144" s="54">
        <v>52.3</v>
      </c>
      <c r="I144" s="54">
        <v>54.9</v>
      </c>
      <c r="J144" s="54">
        <v>19.2</v>
      </c>
      <c r="K144" s="54">
        <f t="shared" si="54"/>
        <v>126.39999999999999</v>
      </c>
      <c r="L144" s="49">
        <v>497</v>
      </c>
    </row>
    <row r="145" spans="1:12" ht="15" x14ac:dyDescent="0.2">
      <c r="A145" s="23">
        <v>14</v>
      </c>
      <c r="B145" s="44" t="s">
        <v>173</v>
      </c>
      <c r="C145" s="44" t="s">
        <v>315</v>
      </c>
      <c r="D145" s="44" t="str">
        <f t="shared" si="55"/>
        <v>Liên kế</v>
      </c>
      <c r="E145" s="52">
        <v>63.7</v>
      </c>
      <c r="F145" s="53">
        <f t="shared" si="52"/>
        <v>3</v>
      </c>
      <c r="G145" s="54">
        <f t="shared" si="53"/>
        <v>52.3</v>
      </c>
      <c r="H145" s="54">
        <v>52.3</v>
      </c>
      <c r="I145" s="54">
        <v>54.9</v>
      </c>
      <c r="J145" s="54">
        <v>19.2</v>
      </c>
      <c r="K145" s="54">
        <f t="shared" si="54"/>
        <v>126.39999999999999</v>
      </c>
      <c r="L145" s="49">
        <v>498</v>
      </c>
    </row>
    <row r="146" spans="1:12" ht="15" x14ac:dyDescent="0.2">
      <c r="A146" s="23">
        <v>15</v>
      </c>
      <c r="B146" s="44" t="s">
        <v>174</v>
      </c>
      <c r="C146" s="44" t="s">
        <v>316</v>
      </c>
      <c r="D146" s="44" t="str">
        <f t="shared" si="55"/>
        <v>Liên kế</v>
      </c>
      <c r="E146" s="52">
        <v>63.8</v>
      </c>
      <c r="F146" s="53">
        <f t="shared" si="52"/>
        <v>3</v>
      </c>
      <c r="G146" s="54">
        <f t="shared" si="53"/>
        <v>52.3</v>
      </c>
      <c r="H146" s="54">
        <v>52.3</v>
      </c>
      <c r="I146" s="54">
        <v>54.9</v>
      </c>
      <c r="J146" s="54">
        <v>19.2</v>
      </c>
      <c r="K146" s="54">
        <f t="shared" si="54"/>
        <v>126.39999999999999</v>
      </c>
      <c r="L146" s="49">
        <v>499</v>
      </c>
    </row>
    <row r="147" spans="1:12" ht="15" x14ac:dyDescent="0.2">
      <c r="A147" s="23">
        <v>16</v>
      </c>
      <c r="B147" s="44" t="s">
        <v>175</v>
      </c>
      <c r="C147" s="44" t="s">
        <v>317</v>
      </c>
      <c r="D147" s="44" t="str">
        <f t="shared" si="55"/>
        <v>Liên kế</v>
      </c>
      <c r="E147" s="52">
        <v>63.7</v>
      </c>
      <c r="F147" s="53">
        <f t="shared" si="52"/>
        <v>3</v>
      </c>
      <c r="G147" s="54">
        <f t="shared" si="53"/>
        <v>52.3</v>
      </c>
      <c r="H147" s="54">
        <v>52.3</v>
      </c>
      <c r="I147" s="54">
        <v>54.9</v>
      </c>
      <c r="J147" s="54">
        <v>19.2</v>
      </c>
      <c r="K147" s="54">
        <f t="shared" si="54"/>
        <v>126.39999999999999</v>
      </c>
      <c r="L147" s="49">
        <v>500</v>
      </c>
    </row>
    <row r="148" spans="1:12" ht="15" x14ac:dyDescent="0.2">
      <c r="A148" s="23">
        <v>17</v>
      </c>
      <c r="B148" s="44" t="s">
        <v>176</v>
      </c>
      <c r="C148" s="44" t="s">
        <v>318</v>
      </c>
      <c r="D148" s="44" t="str">
        <f t="shared" si="55"/>
        <v>Liên kế</v>
      </c>
      <c r="E148" s="52">
        <v>63.7</v>
      </c>
      <c r="F148" s="53">
        <f t="shared" si="52"/>
        <v>3</v>
      </c>
      <c r="G148" s="54">
        <f t="shared" si="53"/>
        <v>52.3</v>
      </c>
      <c r="H148" s="54">
        <v>52.3</v>
      </c>
      <c r="I148" s="54">
        <v>54.9</v>
      </c>
      <c r="J148" s="54">
        <v>19.2</v>
      </c>
      <c r="K148" s="54">
        <f t="shared" si="54"/>
        <v>126.39999999999999</v>
      </c>
      <c r="L148" s="49">
        <v>501</v>
      </c>
    </row>
    <row r="149" spans="1:12" ht="15" x14ac:dyDescent="0.2">
      <c r="A149" s="23">
        <v>18</v>
      </c>
      <c r="B149" s="44" t="s">
        <v>177</v>
      </c>
      <c r="C149" s="44" t="s">
        <v>319</v>
      </c>
      <c r="D149" s="44" t="str">
        <f t="shared" si="55"/>
        <v>Liên kế</v>
      </c>
      <c r="E149" s="52">
        <v>63.8</v>
      </c>
      <c r="F149" s="53">
        <f t="shared" si="52"/>
        <v>3</v>
      </c>
      <c r="G149" s="54">
        <f t="shared" si="53"/>
        <v>52.3</v>
      </c>
      <c r="H149" s="54">
        <v>52.3</v>
      </c>
      <c r="I149" s="54">
        <v>54.9</v>
      </c>
      <c r="J149" s="54">
        <v>19.2</v>
      </c>
      <c r="K149" s="54">
        <f t="shared" si="54"/>
        <v>126.39999999999999</v>
      </c>
      <c r="L149" s="49">
        <v>502</v>
      </c>
    </row>
    <row r="150" spans="1:12" ht="15" x14ac:dyDescent="0.2">
      <c r="A150" s="23">
        <v>19</v>
      </c>
      <c r="B150" s="44" t="s">
        <v>178</v>
      </c>
      <c r="C150" s="44" t="s">
        <v>320</v>
      </c>
      <c r="D150" s="44" t="str">
        <f t="shared" si="55"/>
        <v>Liên kế</v>
      </c>
      <c r="E150" s="52">
        <v>63.7</v>
      </c>
      <c r="F150" s="53">
        <f t="shared" si="52"/>
        <v>3</v>
      </c>
      <c r="G150" s="54">
        <f t="shared" si="53"/>
        <v>52.3</v>
      </c>
      <c r="H150" s="54">
        <v>52.3</v>
      </c>
      <c r="I150" s="54">
        <v>54.9</v>
      </c>
      <c r="J150" s="54">
        <v>19.2</v>
      </c>
      <c r="K150" s="54">
        <f t="shared" si="54"/>
        <v>126.39999999999999</v>
      </c>
      <c r="L150" s="49">
        <v>503</v>
      </c>
    </row>
    <row r="151" spans="1:12" ht="15" x14ac:dyDescent="0.2">
      <c r="A151" s="23">
        <v>20</v>
      </c>
      <c r="B151" s="44" t="s">
        <v>179</v>
      </c>
      <c r="C151" s="44" t="s">
        <v>321</v>
      </c>
      <c r="D151" s="44" t="str">
        <f t="shared" si="55"/>
        <v>Liên kế</v>
      </c>
      <c r="E151" s="52">
        <v>63.8</v>
      </c>
      <c r="F151" s="53">
        <f t="shared" si="52"/>
        <v>3</v>
      </c>
      <c r="G151" s="54">
        <f t="shared" si="53"/>
        <v>52.3</v>
      </c>
      <c r="H151" s="54">
        <v>52.3</v>
      </c>
      <c r="I151" s="54">
        <v>54.9</v>
      </c>
      <c r="J151" s="54">
        <v>19.2</v>
      </c>
      <c r="K151" s="54">
        <f t="shared" si="54"/>
        <v>126.39999999999999</v>
      </c>
      <c r="L151" s="49">
        <v>504</v>
      </c>
    </row>
    <row r="152" spans="1:12" ht="15" x14ac:dyDescent="0.2">
      <c r="A152" s="23">
        <v>21</v>
      </c>
      <c r="B152" s="44" t="s">
        <v>180</v>
      </c>
      <c r="C152" s="44" t="s">
        <v>322</v>
      </c>
      <c r="D152" s="44" t="str">
        <f t="shared" si="55"/>
        <v>Liên kế</v>
      </c>
      <c r="E152" s="52">
        <v>63.8</v>
      </c>
      <c r="F152" s="53">
        <f t="shared" si="52"/>
        <v>3</v>
      </c>
      <c r="G152" s="54">
        <f t="shared" si="53"/>
        <v>52.3</v>
      </c>
      <c r="H152" s="54">
        <v>52.3</v>
      </c>
      <c r="I152" s="54">
        <v>54.9</v>
      </c>
      <c r="J152" s="54">
        <v>19.2</v>
      </c>
      <c r="K152" s="54">
        <f t="shared" si="54"/>
        <v>126.39999999999999</v>
      </c>
      <c r="L152" s="49">
        <v>505</v>
      </c>
    </row>
    <row r="153" spans="1:12" ht="15" x14ac:dyDescent="0.2">
      <c r="A153" s="23">
        <v>22</v>
      </c>
      <c r="B153" s="44" t="s">
        <v>181</v>
      </c>
      <c r="C153" s="44" t="s">
        <v>323</v>
      </c>
      <c r="D153" s="44" t="str">
        <f t="shared" si="55"/>
        <v>Liên kế</v>
      </c>
      <c r="E153" s="52">
        <v>88.2</v>
      </c>
      <c r="F153" s="53">
        <f t="shared" si="52"/>
        <v>3</v>
      </c>
      <c r="G153" s="54">
        <f t="shared" si="53"/>
        <v>59.1</v>
      </c>
      <c r="H153" s="54">
        <v>59.1</v>
      </c>
      <c r="I153" s="54">
        <v>66.099999999999994</v>
      </c>
      <c r="J153" s="54">
        <v>30.2</v>
      </c>
      <c r="K153" s="54">
        <f t="shared" si="54"/>
        <v>155.39999999999998</v>
      </c>
      <c r="L153" s="49">
        <v>506</v>
      </c>
    </row>
    <row r="154" spans="1:12" ht="16.5" x14ac:dyDescent="0.2">
      <c r="A154" s="64" t="s">
        <v>39</v>
      </c>
      <c r="B154" s="64"/>
      <c r="C154" s="64"/>
      <c r="D154" s="64"/>
      <c r="E154" s="50">
        <f>SUBTOTAL(9,E132:E153)</f>
        <v>1510.1000000000001</v>
      </c>
      <c r="F154" s="43"/>
      <c r="G154" s="50">
        <f t="shared" ref="G154:K154" si="56">SUBTOTAL(9,G132:G153)</f>
        <v>1177.7999999999997</v>
      </c>
      <c r="H154" s="50">
        <f t="shared" si="56"/>
        <v>1177.7999999999997</v>
      </c>
      <c r="I154" s="50">
        <f t="shared" si="56"/>
        <v>1252.5999999999999</v>
      </c>
      <c r="J154" s="50">
        <f t="shared" si="56"/>
        <v>466.39999999999986</v>
      </c>
      <c r="K154" s="50">
        <f t="shared" si="56"/>
        <v>2896.8000000000011</v>
      </c>
      <c r="L154" s="49"/>
    </row>
    <row r="155" spans="1:12" ht="16.5" x14ac:dyDescent="0.2">
      <c r="A155" s="64" t="s">
        <v>0</v>
      </c>
      <c r="B155" s="64"/>
      <c r="C155" s="64"/>
      <c r="D155" s="64"/>
      <c r="E155" s="50">
        <f>SUBTOTAL(9,E8:E154)</f>
        <v>11554.300000000003</v>
      </c>
      <c r="F155" s="43"/>
      <c r="G155" s="50">
        <f t="shared" ref="G155:K155" si="57">SUBTOTAL(9,G8:G154)</f>
        <v>8477.7999999999865</v>
      </c>
      <c r="H155" s="50">
        <f t="shared" si="57"/>
        <v>8477.7999999999865</v>
      </c>
      <c r="I155" s="50">
        <f t="shared" si="57"/>
        <v>8919.7999999999847</v>
      </c>
      <c r="J155" s="50">
        <f t="shared" si="57"/>
        <v>3317.5999999999945</v>
      </c>
      <c r="K155" s="50">
        <f t="shared" si="57"/>
        <v>20715.200000000008</v>
      </c>
      <c r="L155" s="49"/>
    </row>
  </sheetData>
  <autoFilter ref="A6:K105" xr:uid="{00000000-0009-0000-0000-000003000000}">
    <filterColumn colId="7" showButton="0"/>
    <filterColumn colId="8" showButton="0"/>
    <filterColumn colId="9" showButton="0"/>
  </autoFilter>
  <mergeCells count="18">
    <mergeCell ref="B6:B7"/>
    <mergeCell ref="C6:C7"/>
    <mergeCell ref="A1:K1"/>
    <mergeCell ref="A2:K2"/>
    <mergeCell ref="A154:D154"/>
    <mergeCell ref="A155:D155"/>
    <mergeCell ref="A83:D83"/>
    <mergeCell ref="A106:D106"/>
    <mergeCell ref="A58:D58"/>
    <mergeCell ref="A3:K3"/>
    <mergeCell ref="A4:K4"/>
    <mergeCell ref="H6:K6"/>
    <mergeCell ref="D6:D7"/>
    <mergeCell ref="A131:D131"/>
    <mergeCell ref="E6:E7"/>
    <mergeCell ref="F6:F7"/>
    <mergeCell ref="G6:G7"/>
    <mergeCell ref="A6:A7"/>
  </mergeCells>
  <conditionalFormatting sqref="G8:K57 G59:K82 G84:K105 G107:K130 G132:K153">
    <cfRule type="expression" dxfId="2" priority="72">
      <formula>#REF!&gt;49</formula>
    </cfRule>
    <cfRule type="expression" dxfId="1" priority="73">
      <formula>#REF!&gt;26</formula>
    </cfRule>
    <cfRule type="expression" dxfId="0" priority="74">
      <formula>#REF!&lt;0</formula>
    </cfRule>
  </conditionalFormatting>
  <printOptions horizontalCentered="1"/>
  <pageMargins left="0.39370078740157483" right="0.19685039370078741" top="0.59055118110236227" bottom="0.59055118110236227" header="0.31496062992125984" footer="0.31496062992125984"/>
  <pageSetup paperSize="9" scale="91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0561B09F0BBC469D548830C1644F12" ma:contentTypeVersion="17" ma:contentTypeDescription="Create a new document." ma:contentTypeScope="" ma:versionID="6a6ed89c314e8be263983f1331b38063">
  <xsd:schema xmlns:xsd="http://www.w3.org/2001/XMLSchema" xmlns:xs="http://www.w3.org/2001/XMLSchema" xmlns:p="http://schemas.microsoft.com/office/2006/metadata/properties" xmlns:ns3="47d56a47-aa7e-4865-9f5c-48fc9a196bea" xmlns:ns4="921eb743-6664-4210-8fb9-32b2fb949114" targetNamespace="http://schemas.microsoft.com/office/2006/metadata/properties" ma:root="true" ma:fieldsID="0be6b7dd1fec0e8e7d6b6cf4e4234a58" ns3:_="" ns4:_="">
    <xsd:import namespace="47d56a47-aa7e-4865-9f5c-48fc9a196bea"/>
    <xsd:import namespace="921eb743-6664-4210-8fb9-32b2fb9491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56a47-aa7e-4865-9f5c-48fc9a196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eb743-6664-4210-8fb9-32b2fb9491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7d56a47-aa7e-4865-9f5c-48fc9a196be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E6A997-2595-4905-B49A-0B2EEC75FF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d56a47-aa7e-4865-9f5c-48fc9a196bea"/>
    <ds:schemaRef ds:uri="921eb743-6664-4210-8fb9-32b2fb9491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41E2C-1038-4FE8-BA34-52C434FBFCDE}">
  <ds:schemaRefs>
    <ds:schemaRef ds:uri="http://schemas.microsoft.com/office/2006/documentManagement/types"/>
    <ds:schemaRef ds:uri="http://purl.org/dc/dcmitype/"/>
    <ds:schemaRef ds:uri="http://purl.org/dc/elements/1.1/"/>
    <ds:schemaRef ds:uri="47d56a47-aa7e-4865-9f5c-48fc9a196bea"/>
    <ds:schemaRef ds:uri="http://purl.org/dc/terms/"/>
    <ds:schemaRef ds:uri="http://www.w3.org/XML/1998/namespace"/>
    <ds:schemaRef ds:uri="921eb743-6664-4210-8fb9-32b2fb949114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A304FCE-6A32-40E2-A54A-A4F62E6571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 </vt:lpstr>
      <vt:lpstr>DANH SACH KEM VB</vt:lpstr>
      <vt:lpstr>'DANH SACH KEM VB'!Print_Titles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Duy Tuấn</dc:creator>
  <cp:lastModifiedBy>Administrator</cp:lastModifiedBy>
  <cp:lastPrinted>2025-10-24T07:13:59Z</cp:lastPrinted>
  <dcterms:created xsi:type="dcterms:W3CDTF">2020-07-13T07:12:36Z</dcterms:created>
  <dcterms:modified xsi:type="dcterms:W3CDTF">2025-10-24T07:14:05Z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0x010100420561B09F0BBC469D548830C1644F12</vt:lpwstr>
  </property>
</Properties>
</file>