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_Pc\Downloads\"/>
    </mc:Choice>
  </mc:AlternateContent>
  <xr:revisionPtr revIDLastSave="0" documentId="8_{5E447097-147D-4BEF-8A21-5F8B9A0D8908}" xr6:coauthVersionLast="47" xr6:coauthVersionMax="47" xr10:uidLastSave="{00000000-0000-0000-0000-000000000000}"/>
  <bookViews>
    <workbookView xWindow="-120" yWindow="-120" windowWidth="24240" windowHeight="13140" xr2:uid="{BF3B7DBB-40E9-4B7D-9F8D-96870C256DCF}"/>
  </bookViews>
  <sheets>
    <sheet name="Sheet1" sheetId="7" r:id="rId1"/>
  </sheets>
  <definedNames>
    <definedName name="_xlnm.Print_Titles" localSheetId="0">Sheet1!$2:$4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7" l="1"/>
  <c r="G14" i="7"/>
  <c r="I14" i="7" s="1"/>
  <c r="H14" i="7"/>
  <c r="I35" i="7"/>
  <c r="I12" i="7"/>
  <c r="I9" i="7"/>
  <c r="I6" i="7"/>
  <c r="H45" i="7"/>
  <c r="G45" i="7"/>
  <c r="I45" i="7" s="1"/>
  <c r="H41" i="7"/>
  <c r="G41" i="7"/>
  <c r="I41" i="7" s="1"/>
  <c r="H38" i="7"/>
  <c r="G38" i="7"/>
  <c r="I38" i="7" s="1"/>
  <c r="H37" i="7"/>
  <c r="G37" i="7"/>
  <c r="I37" i="7" s="1"/>
  <c r="H36" i="7"/>
  <c r="G36" i="7"/>
  <c r="I36" i="7" s="1"/>
  <c r="H33" i="7"/>
  <c r="G33" i="7"/>
  <c r="I33" i="7" s="1"/>
  <c r="H32" i="7"/>
  <c r="G32" i="7"/>
  <c r="I32" i="7" s="1"/>
  <c r="H29" i="7"/>
  <c r="G29" i="7"/>
  <c r="I29" i="7" s="1"/>
  <c r="H27" i="7"/>
  <c r="G27" i="7"/>
  <c r="I27" i="7" s="1"/>
  <c r="H25" i="7"/>
  <c r="G25" i="7"/>
  <c r="I25" i="7" s="1"/>
  <c r="H24" i="7"/>
  <c r="G24" i="7"/>
  <c r="I24" i="7" s="1"/>
  <c r="H20" i="7"/>
  <c r="G20" i="7"/>
  <c r="I20" i="7" s="1"/>
  <c r="H19" i="7"/>
  <c r="G19" i="7"/>
  <c r="I19" i="7" s="1"/>
  <c r="H16" i="7"/>
  <c r="G16" i="7"/>
  <c r="I16" i="7" s="1"/>
  <c r="H15" i="7"/>
  <c r="G15" i="7"/>
  <c r="I15" i="7" s="1"/>
  <c r="G13" i="7"/>
  <c r="I13" i="7" s="1"/>
  <c r="H12" i="7"/>
  <c r="G12" i="7"/>
  <c r="H11" i="7"/>
  <c r="G11" i="7"/>
  <c r="I11" i="7" s="1"/>
  <c r="H9" i="7"/>
  <c r="G9" i="7"/>
  <c r="H8" i="7"/>
  <c r="G8" i="7"/>
  <c r="I8" i="7" s="1"/>
  <c r="H6" i="7"/>
  <c r="G6" i="7"/>
  <c r="H5" i="7"/>
  <c r="G5" i="7"/>
  <c r="I5" i="7" s="1"/>
  <c r="E36" i="7"/>
  <c r="E29" i="7"/>
  <c r="E24" i="7"/>
  <c r="E16" i="7"/>
  <c r="E15" i="7"/>
  <c r="E13" i="7"/>
  <c r="E8" i="7"/>
  <c r="E5" i="7"/>
</calcChain>
</file>

<file path=xl/sharedStrings.xml><?xml version="1.0" encoding="utf-8"?>
<sst xmlns="http://schemas.openxmlformats.org/spreadsheetml/2006/main" count="141" uniqueCount="132">
  <si>
    <t>Nội dung, hoạt động</t>
  </si>
  <si>
    <t>Quốc hội</t>
  </si>
  <si>
    <t>UBND các cấp</t>
  </si>
  <si>
    <t>HĐBCQG, UBBC các cấp</t>
  </si>
  <si>
    <t>Công dân ứng cử</t>
  </si>
  <si>
    <t>UBTVQH</t>
  </si>
  <si>
    <t>UBND cấp xã</t>
  </si>
  <si>
    <t>Tổ BC</t>
  </si>
  <si>
    <t>UBBC ở tỉnh</t>
  </si>
  <si>
    <t>Ban BC</t>
  </si>
  <si>
    <t>HĐBCQG, UBBC, BBC</t>
  </si>
  <si>
    <t>UBBC các cấp</t>
  </si>
  <si>
    <t>HĐBCQG</t>
  </si>
  <si>
    <t>** Dự kiến nghỉ Tết nguyên đán từ ngày 15-22/02/2026</t>
  </si>
  <si>
    <t>Số ngày giữa các bước</t>
  </si>
  <si>
    <t>UBBC</t>
  </si>
  <si>
    <t>TT</t>
  </si>
  <si>
    <t>Hạn cuối công bố ngày bầu cử</t>
  </si>
  <si>
    <t>Hạn cuối nộp hồ sơ ứng cử (sau ngày Đại hội Đảng kết thúc)</t>
  </si>
  <si>
    <t>Hạn cuối bầu cử thêm (nếu có)</t>
  </si>
  <si>
    <t>Hạn cuối bầu cử lại (nếu có)</t>
  </si>
  <si>
    <t>UBTVQH và TT HĐND các cấp</t>
  </si>
  <si>
    <t>Đoàn CT UBTWMTTQ, BTT UBMTTQ tỉnh</t>
  </si>
  <si>
    <t>UBTVQH, TT HĐND các cấp</t>
  </si>
  <si>
    <t>Giới thiệu người ứng cử (hội nghị cử tri)</t>
  </si>
  <si>
    <t>Tiến hành xong việc xác minh, trả lời các vụ việc cử tri nêu về người ứng cử ĐBQH, ĐBHĐND</t>
  </si>
  <si>
    <t>Cơ quan, tổ chức 
thực hiện</t>
  </si>
  <si>
    <r>
      <t xml:space="preserve">Hạn cuối UBND xã </t>
    </r>
    <r>
      <rPr>
        <i/>
        <sz val="9"/>
        <color theme="1"/>
        <rFont val="Times New Roman"/>
        <family val="1"/>
      </rPr>
      <t>thành lập các Tổ bầu cử</t>
    </r>
  </si>
  <si>
    <t xml:space="preserve">Ngày Đại hội Đảng kết thúc </t>
  </si>
  <si>
    <t xml:space="preserve"> Có thể khai mạc kỳ họp thứ nhất, QH khóa mới/họp HĐND nhiệm kỳ mới</t>
  </si>
  <si>
    <r>
      <t xml:space="preserve">- Thời hạn cơ quan lập danh sách </t>
    </r>
    <r>
      <rPr>
        <i/>
        <sz val="9"/>
        <color theme="1"/>
        <rFont val="Times New Roman"/>
        <family val="1"/>
      </rPr>
      <t>niêm yết danh sách cử tri</t>
    </r>
  </si>
  <si>
    <t>Hạn cuối Tổ BC gửi biên bản kết quả kiểm phiếu đến BBC tương ứng và UBND, BTT UBMTTQ cấp xã</t>
  </si>
  <si>
    <r>
      <t xml:space="preserve">- Hạn cuối HĐBCQG </t>
    </r>
    <r>
      <rPr>
        <i/>
        <sz val="9"/>
        <color theme="1"/>
        <rFont val="Times New Roman"/>
        <family val="1"/>
      </rPr>
      <t>công bố kết quả bầu cử, danh sách trúng cử ĐBQH</t>
    </r>
  </si>
  <si>
    <t>BTT UBMTTQ các cấp</t>
  </si>
  <si>
    <t>(Nghỉ Tết âm lịch)</t>
  </si>
  <si>
    <t>HĐBCQG, UBBC</t>
  </si>
  <si>
    <t>Quy định trong 
Luật</t>
  </si>
  <si>
    <t>Thứ</t>
  </si>
  <si>
    <r>
      <t xml:space="preserve">- Khiếu nại kết quả bầu cử ĐBHĐND gửi đến UBBC (trong </t>
    </r>
    <r>
      <rPr>
        <b/>
        <i/>
        <sz val="9"/>
        <color theme="1"/>
        <rFont val="Times New Roman"/>
        <family val="1"/>
      </rPr>
      <t>03 ngày</t>
    </r>
    <r>
      <rPr>
        <sz val="9"/>
        <color theme="1"/>
        <rFont val="Times New Roman"/>
        <family val="1"/>
      </rPr>
      <t xml:space="preserve"> từ khi công bố). UBBC xem xét, giải quyết (trong</t>
    </r>
    <r>
      <rPr>
        <b/>
        <i/>
        <sz val="9"/>
        <color theme="1"/>
        <rFont val="Times New Roman"/>
        <family val="1"/>
      </rPr>
      <t xml:space="preserve"> 07 ngày</t>
    </r>
    <r>
      <rPr>
        <sz val="9"/>
        <color theme="1"/>
        <rFont val="Times New Roman"/>
        <family val="1"/>
      </rPr>
      <t xml:space="preserve"> từ khi nhận khiếu nại)</t>
    </r>
  </si>
  <si>
    <r>
      <t xml:space="preserve">- Khiếu nại kết quả bầu cử ĐBQH gửi đến HĐBCQG (trong </t>
    </r>
    <r>
      <rPr>
        <b/>
        <i/>
        <sz val="9"/>
        <color theme="1"/>
        <rFont val="Times New Roman"/>
        <family val="1"/>
      </rPr>
      <t>03 ngày</t>
    </r>
    <r>
      <rPr>
        <sz val="9"/>
        <color theme="1"/>
        <rFont val="Times New Roman"/>
        <family val="1"/>
      </rPr>
      <t xml:space="preserve"> từ khi công bố). HĐBCQG xem xét giải quyết (trong </t>
    </r>
    <r>
      <rPr>
        <b/>
        <i/>
        <sz val="9"/>
        <color theme="1"/>
        <rFont val="Times New Roman"/>
        <family val="1"/>
      </rPr>
      <t xml:space="preserve">07 ngày </t>
    </r>
    <r>
      <rPr>
        <sz val="9"/>
        <color theme="1"/>
        <rFont val="Times New Roman"/>
        <family val="1"/>
      </rPr>
      <t>từ khi nhận khiếu nại)</t>
    </r>
  </si>
  <si>
    <t>** Các mốc thời gian trên quy định số ngày chậm nhất trước hoặc sau ngày bầu cử phải thực hiện.</t>
  </si>
  <si>
    <r>
      <t xml:space="preserve">- Hạn cuối UBND các cấp </t>
    </r>
    <r>
      <rPr>
        <i/>
        <sz val="9"/>
        <color theme="1"/>
        <rFont val="Times New Roman"/>
        <family val="1"/>
      </rPr>
      <t>thành lập UB bầu cử các cấp</t>
    </r>
    <r>
      <rPr>
        <sz val="9"/>
        <color theme="1"/>
        <rFont val="Times New Roman"/>
        <family val="1"/>
      </rPr>
      <t xml:space="preserve"> </t>
    </r>
  </si>
  <si>
    <r>
      <t xml:space="preserve">- Hạn cuối HĐBCQG, UBBC </t>
    </r>
    <r>
      <rPr>
        <i/>
        <sz val="9"/>
        <color theme="1"/>
        <rFont val="Times New Roman"/>
        <family val="1"/>
      </rPr>
      <t>lập và công bố danh sách chính thức người ứng cử</t>
    </r>
    <r>
      <rPr>
        <sz val="9"/>
        <color theme="1"/>
        <rFont val="Times New Roman"/>
        <family val="1"/>
      </rPr>
      <t xml:space="preserve"> ĐBQH, ĐBHĐND theo từng đơn vị bầu cử </t>
    </r>
  </si>
  <si>
    <r>
      <t>- Hạn cuối UBBC</t>
    </r>
    <r>
      <rPr>
        <i/>
        <sz val="9"/>
        <color theme="1"/>
        <rFont val="Times New Roman"/>
        <family val="1"/>
      </rPr>
      <t xml:space="preserve"> nhận tài liệu, phiếu bầu cử ĐBQH từ UBND tỉnh và phân phối cho các Ban BC</t>
    </r>
    <r>
      <rPr>
        <sz val="9"/>
        <color theme="1"/>
        <rFont val="Times New Roman"/>
        <family val="1"/>
      </rPr>
      <t xml:space="preserve"> ĐBQH; UBBC nhận tài liệu, phiếu bầu cử ĐBHĐND từ UBND cùng cấp và phân phối cho các Ban BC</t>
    </r>
  </si>
  <si>
    <t>- Hạn cuối UBBC tỉnh công bố danh sách người ứng cử ĐBQH ở địa phương</t>
  </si>
  <si>
    <t>- Hạn cuối HĐBCQG, UBBC, BBC ngừng xem xét, giải quyết khiếu nại, tố cáo, kiến nghị về người ứng cử và danh sách người ứng cử</t>
  </si>
  <si>
    <t>Điều 8 khoản 1, Điều 9</t>
  </si>
  <si>
    <t>Điều 22</t>
  </si>
  <si>
    <t>Điều 38 khoản 1, Điều 39 khoản 1, Điều 50 khoản 1</t>
  </si>
  <si>
    <t>Điều 40, Điều 51</t>
  </si>
  <si>
    <t>Điều 41, Điều 42, Điều 52</t>
  </si>
  <si>
    <t>Điều 10 khoản 2, khoản 3</t>
  </si>
  <si>
    <t>Điều 24 khoản 1, khoản 2</t>
  </si>
  <si>
    <t>Điều 25 khoản 1</t>
  </si>
  <si>
    <t>Điều 43 khoản 1, Điều 44 khoản 1, Điều 53 khoản 1</t>
  </si>
  <si>
    <t>Điều 32</t>
  </si>
  <si>
    <t>Điều 33</t>
  </si>
  <si>
    <t>Điều 47</t>
  </si>
  <si>
    <t>Điều 46 khoản 4, Điều 55 khoản 4</t>
  </si>
  <si>
    <t>Điều 48 khoản 1, Điều 49 khoản 1, Điều 56 khoản 1</t>
  </si>
  <si>
    <t>Điều 57 khoản 1, khoản 2, Điều 58 khoản 1</t>
  </si>
  <si>
    <t>Điều 57 khoản 3</t>
  </si>
  <si>
    <t xml:space="preserve">Điều 57 khoản 4, Điều 58 khoản 2 </t>
  </si>
  <si>
    <t>Điều 23 khoản 1 điểm g, khoản 2 điểm h</t>
  </si>
  <si>
    <t>Điều 57 khoản 7</t>
  </si>
  <si>
    <t>Điều 59</t>
  </si>
  <si>
    <t>Điều 64 - Điều 68</t>
  </si>
  <si>
    <t>Điều 24 khoản 3 điểm d</t>
  </si>
  <si>
    <t>Điều 25 khoản 2 điểm d, Điều 70</t>
  </si>
  <si>
    <t>Điều 61 khoản 2</t>
  </si>
  <si>
    <t>Điều 76</t>
  </si>
  <si>
    <t>Điều 77 khoản 3, khoản 4</t>
  </si>
  <si>
    <t>Điều 83 khoản 3</t>
  </si>
  <si>
    <t>Điều 79 khoản 3</t>
  </si>
  <si>
    <t>Điều 80 khoản 4, Điều 81 khoản 2</t>
  </si>
  <si>
    <t>Điều 86 khoản 1</t>
  </si>
  <si>
    <t>Điều 86 khoản 2</t>
  </si>
  <si>
    <t>Điều 92 khoản 2 Luật TCQH</t>
  </si>
  <si>
    <t>Các cơ quan, tổ chức</t>
  </si>
  <si>
    <t>Cơ quan lập danh sách cử tri</t>
  </si>
  <si>
    <t>- Hạn cuối Tổ bầu cử niêm yết danh sách chính thức người ứng cử ĐBQH, ĐBHĐND ở khu vực bỏ phiếu</t>
  </si>
  <si>
    <r>
      <t xml:space="preserve">Hạn cuối </t>
    </r>
    <r>
      <rPr>
        <i/>
        <sz val="9"/>
        <color theme="1"/>
        <rFont val="Times New Roman"/>
        <family val="1"/>
      </rPr>
      <t>Ban bầu cử nhận và phân phối tài liệu, phiếu bầu cử cho các Tổ bầu cử</t>
    </r>
  </si>
  <si>
    <t>- Tổ bầu cử bắt đầu thường xuyên thông báo cho cử tri biết ngày bầu cử, nơi bỏ phiếu, thời gian bỏ phiếu</t>
  </si>
  <si>
    <t>* Dự kiến nghỉ Tết nguyên đán từ ngày 15-22/02/2026.</t>
  </si>
  <si>
    <t>Công dân khiếu nại về danh sách cử tri (trong 30 ngày từ ngày niêm yết); cơ quan lập danh sách cử tri giải quyết khiếu nại (trong 05 ngày từ khi nhận khiếu nại)</t>
  </si>
  <si>
    <t>Hạn cuối UBBC tỉnh gửi biên bản xác định kết quả bầu cử ĐBQH ở tỉnh/tp đến HĐBCQG, UBTVQH, UBTWMTTQ, UBMTTQ tỉnh</t>
  </si>
  <si>
    <t>Điều 87 khoản 1, khoản 2</t>
  </si>
  <si>
    <t>Đoàn CT UBTWMTTQ, BTT UBMTTQ</t>
  </si>
  <si>
    <t>Công dân; cơ quan lập danh sách cử tri</t>
  </si>
  <si>
    <r>
      <rPr>
        <sz val="9"/>
        <color theme="1"/>
        <rFont val="Times New Roman"/>
        <family val="1"/>
      </rPr>
      <t xml:space="preserve">Hạn cuối tổ chức </t>
    </r>
    <r>
      <rPr>
        <b/>
        <u/>
        <sz val="9"/>
        <color theme="1"/>
        <rFont val="Times New Roman"/>
        <family val="1"/>
      </rPr>
      <t>hiệp thương 3</t>
    </r>
    <r>
      <rPr>
        <b/>
        <sz val="9"/>
        <color theme="1"/>
        <rFont val="Times New Roman"/>
        <family val="1"/>
      </rPr>
      <t xml:space="preserve">: Lựa chọn, lập danh sách người đủ tiêu chuẩn ứng cử </t>
    </r>
    <r>
      <rPr>
        <sz val="9"/>
        <color theme="1"/>
        <rFont val="Times New Roman"/>
        <family val="1"/>
      </rPr>
      <t>(ĐCT UBTWMTTQVN tổ chức hội nghị ở Trung ương, BTT UBMTTQVN tỉnh tổ chức hội nghị ở tỉnh để thực hiện đối với bầu cử ĐBQH. BTT UBMTTQVN các cấp tổ chức hội nghị ở mỗi cấp để thực hiện đối với bầu cử ĐBHĐND)</t>
    </r>
  </si>
  <si>
    <t>Điều 4 khoản 1, Điều 5</t>
  </si>
  <si>
    <r>
      <t xml:space="preserve">- Hạn cuối UBTVQH </t>
    </r>
    <r>
      <rPr>
        <i/>
        <sz val="9"/>
        <color theme="1"/>
        <rFont val="Times New Roman"/>
        <family val="1"/>
      </rPr>
      <t>dự kiến cơ cấu, thành phần</t>
    </r>
    <r>
      <rPr>
        <sz val="9"/>
        <color theme="1"/>
        <rFont val="Times New Roman"/>
        <family val="1"/>
      </rPr>
      <t xml:space="preserve"> ĐBQH, </t>
    </r>
    <r>
      <rPr>
        <i/>
        <sz val="9"/>
        <color theme="1"/>
        <rFont val="Times New Roman"/>
        <family val="1"/>
      </rPr>
      <t>số lượng</t>
    </r>
    <r>
      <rPr>
        <sz val="9"/>
        <color theme="1"/>
        <rFont val="Times New Roman"/>
        <family val="1"/>
      </rPr>
      <t xml:space="preserve"> người của cơ quan, tổ chức ở Trung ương và địa phương được giới thiệu ứng cử ĐBQH; TTHĐND các cấp dự kiến cơ cấu, thành phần, phân bổ số lượng người của cơ quan, tổ chức, đơn vị được giới thiệu ứng cử ĐBHĐND</t>
    </r>
  </si>
  <si>
    <r>
      <rPr>
        <sz val="9"/>
        <color theme="1"/>
        <rFont val="Times New Roman"/>
        <family val="1"/>
      </rPr>
      <t xml:space="preserve">Hạn cuối tổ chức </t>
    </r>
    <r>
      <rPr>
        <b/>
        <u/>
        <sz val="9"/>
        <color theme="1"/>
        <rFont val="Times New Roman"/>
        <family val="1"/>
      </rPr>
      <t>hiệp thương 1</t>
    </r>
    <r>
      <rPr>
        <b/>
        <sz val="9"/>
        <color theme="1"/>
        <rFont val="Times New Roman"/>
        <family val="1"/>
      </rPr>
      <t xml:space="preserve">: Thỏa thuận cơ cấu, thành phần, số lượng người của cơ quan, tổ chức, đơn vị </t>
    </r>
    <r>
      <rPr>
        <sz val="9"/>
        <color theme="1"/>
        <rFont val="Times New Roman"/>
        <family val="1"/>
      </rPr>
      <t>(ĐCT UBTWMTTQVN tổ chức hội nghị ở Trung ương, BTT UBMTTQVN tỉnh tổ chức hội nghị ở tỉnh để thực hiện đối với bầu cử ĐBQH. BTT UBMTTQVN các cấp tổ chức hội nghị ở mỗi cấp để thực hiện đối với bầu cử ĐBHĐND)</t>
    </r>
  </si>
  <si>
    <r>
      <t xml:space="preserve">Hạn cuối UBTVQH </t>
    </r>
    <r>
      <rPr>
        <i/>
        <sz val="9"/>
        <color theme="1"/>
        <rFont val="Times New Roman"/>
        <family val="1"/>
      </rPr>
      <t>điều chỉnh lần 1 cơ cấu, thành phần, số lượng</t>
    </r>
    <r>
      <rPr>
        <sz val="9"/>
        <color theme="1"/>
        <rFont val="Times New Roman"/>
        <family val="1"/>
      </rPr>
      <t xml:space="preserve"> người của cơ quan, tổ chức, đơn vị ở TW và ĐP được giới thiệu ứng cử ĐBQH; TT HĐND các cấp điều chỉnh cơ cấu, thành phần, số lượng người của cơ quan, tổ chức, đơn vị ở địa phương được giới thiệu ứng cử ĐBHĐND cấp mình </t>
    </r>
  </si>
  <si>
    <r>
      <t xml:space="preserve">Hạn cuối HĐBCQG </t>
    </r>
    <r>
      <rPr>
        <i/>
        <sz val="9"/>
        <color theme="1"/>
        <rFont val="Times New Roman"/>
        <family val="1"/>
      </rPr>
      <t>công bố số đơn vị bầu cử, danh sách các ĐVBC và số lượng ĐBQH được bầu ở mỗi ĐVBC</t>
    </r>
    <r>
      <rPr>
        <sz val="9"/>
        <color theme="1"/>
        <rFont val="Times New Roman"/>
        <family val="1"/>
      </rPr>
      <t>; UBBC các cấp công bố số ĐVBC ĐBHĐND cấp mình, danh sách các ĐVBC và số lượng ĐBHĐND được bầu ở mỗi ĐVBC</t>
    </r>
  </si>
  <si>
    <r>
      <t xml:space="preserve">Hạn cuối UBND tỉnh </t>
    </r>
    <r>
      <rPr>
        <i/>
        <sz val="9"/>
        <color theme="1"/>
        <rFont val="Times New Roman"/>
        <family val="1"/>
      </rPr>
      <t>thành lập Ban bầu cử</t>
    </r>
    <r>
      <rPr>
        <sz val="9"/>
        <color theme="1"/>
        <rFont val="Times New Roman"/>
        <family val="1"/>
      </rPr>
      <t xml:space="preserve"> ĐBQH; UBND các cấp thành lập Ban bầu cử ĐBHĐND cấp mình</t>
    </r>
  </si>
  <si>
    <r>
      <rPr>
        <b/>
        <sz val="9"/>
        <color theme="1"/>
        <rFont val="Times New Roman"/>
        <family val="1"/>
      </rPr>
      <t xml:space="preserve">- </t>
    </r>
    <r>
      <rPr>
        <sz val="9"/>
        <color theme="1"/>
        <rFont val="Times New Roman"/>
        <family val="1"/>
      </rPr>
      <t xml:space="preserve">Hạn cuối tổ chức </t>
    </r>
    <r>
      <rPr>
        <b/>
        <u/>
        <sz val="9"/>
        <color theme="1"/>
        <rFont val="Times New Roman"/>
        <family val="1"/>
      </rPr>
      <t>hiệp thương 2</t>
    </r>
    <r>
      <rPr>
        <b/>
        <sz val="9"/>
        <color theme="1"/>
        <rFont val="Times New Roman"/>
        <family val="1"/>
      </rPr>
      <t>: Lập danh sách sơ bộ người ứng cử và gửi lấy ý kiến cử tri nơi cư trú (</t>
    </r>
    <r>
      <rPr>
        <sz val="9"/>
        <color theme="1"/>
        <rFont val="Times New Roman"/>
        <family val="1"/>
      </rPr>
      <t>ĐCT UBTWMTTQVN tổ chức hội nghị ở Trung ương, BTT UBMTTQVN tỉnh tổ chức hội nghị ở tỉnh để thực hiện đối với bầu cử ĐBQH. BTT UBMTTQVN các cấp tổ chức hội nghị ở mỗi cấp để thực hiện đối với bầu cử ĐBHĐND</t>
    </r>
    <r>
      <rPr>
        <b/>
        <sz val="9"/>
        <color theme="1"/>
        <rFont val="Times New Roman"/>
        <family val="1"/>
      </rPr>
      <t>)</t>
    </r>
  </si>
  <si>
    <r>
      <t xml:space="preserve">Hạn cuối UBTVQH </t>
    </r>
    <r>
      <rPr>
        <i/>
        <sz val="9"/>
        <color theme="1"/>
        <rFont val="Times New Roman"/>
        <family val="1"/>
      </rPr>
      <t>điều chỉnh lần 2 cơ cấu, thành phần, số lượng</t>
    </r>
    <r>
      <rPr>
        <sz val="9"/>
        <color theme="1"/>
        <rFont val="Times New Roman"/>
        <family val="1"/>
      </rPr>
      <t xml:space="preserve"> người của cơ quan, tổ chức, đơn vị ở TW và ĐP được giới thiệu ứng cử </t>
    </r>
    <r>
      <rPr>
        <i/>
        <sz val="9"/>
        <color theme="1"/>
        <rFont val="Times New Roman"/>
        <family val="1"/>
      </rPr>
      <t>ĐBQH</t>
    </r>
  </si>
  <si>
    <t>Cơ quan, tổ chức, đơn vị quản lý/giới thiệu người ứng cử/UBBC</t>
  </si>
  <si>
    <t>Căn cứ danh sách người đủ tiêu chuẩn ứng cử ĐBQH, HĐBCQG gửi UBBC ở tỉnh danh sách và hồ sơ người được giới thiệu về ứng cử tại địa phương</t>
  </si>
  <si>
    <r>
      <t xml:space="preserve">Hạn cuối BTT UBTWMTTQ và BTT UBMTTQ các cấp </t>
    </r>
    <r>
      <rPr>
        <i/>
        <sz val="9"/>
        <color theme="1"/>
        <rFont val="Times New Roman"/>
        <family val="1"/>
      </rPr>
      <t>gửi biên bản hiệp thương lần 3 và danh sách người đủ tiêu chuẩn ứng cử</t>
    </r>
    <r>
      <rPr>
        <sz val="9"/>
        <color theme="1"/>
        <rFont val="Times New Roman"/>
        <family val="1"/>
      </rPr>
      <t>đến HĐBCQG và các cơ quan, tổ chức theo quy định</t>
    </r>
  </si>
  <si>
    <t>Hạn cuối Ban BC gửi biên bản xác định kết quả bầu cử ĐBQH đến HĐBCQG, UBBC tỉnh, UBMTTQ tỉnh; gửi biên bản xác định kết quả bầu cử ĐBHĐND đến UBBC cùng cấp, TT HĐND, UBND, BTT UBMTTQ cùng cấp</t>
  </si>
  <si>
    <r>
      <t xml:space="preserve">- Hạn cuối UBBC </t>
    </r>
    <r>
      <rPr>
        <i/>
        <sz val="9"/>
        <color theme="1"/>
        <rFont val="Times New Roman"/>
        <family val="1"/>
      </rPr>
      <t>công bố kết quả bầu cử, danh sách trúng cử ĐBHĐND</t>
    </r>
    <r>
      <rPr>
        <sz val="9"/>
        <color theme="1"/>
        <rFont val="Times New Roman"/>
        <family val="1"/>
      </rPr>
      <t xml:space="preserve"> cấp mình</t>
    </r>
  </si>
  <si>
    <t>Ngày</t>
  </si>
  <si>
    <r>
      <t xml:space="preserve">10/12/2025
</t>
    </r>
    <r>
      <rPr>
        <i/>
        <sz val="9"/>
        <color theme="1"/>
        <rFont val="Times New Roman"/>
        <family val="1"/>
      </rPr>
      <t>21/10/2025 (ÂL)</t>
    </r>
  </si>
  <si>
    <r>
      <t xml:space="preserve">30/11/2025
</t>
    </r>
    <r>
      <rPr>
        <i/>
        <sz val="9"/>
        <color theme="1"/>
        <rFont val="Times New Roman"/>
        <family val="1"/>
      </rPr>
      <t>11/10/2025 (ÂL)</t>
    </r>
  </si>
  <si>
    <t>Số ngày trước/sau ngày bầu cử</t>
  </si>
  <si>
    <t xml:space="preserve">      Ngày bầu cử</t>
  </si>
  <si>
    <r>
      <t xml:space="preserve">15/12/2025
</t>
    </r>
    <r>
      <rPr>
        <i/>
        <sz val="9"/>
        <color theme="1"/>
        <rFont val="Times New Roman"/>
        <family val="1"/>
      </rPr>
      <t>26/10/2025 (ÂL)</t>
    </r>
  </si>
  <si>
    <r>
      <t xml:space="preserve">25/12/2025
</t>
    </r>
    <r>
      <rPr>
        <i/>
        <sz val="9"/>
        <color theme="1"/>
        <rFont val="Times New Roman"/>
        <family val="1"/>
      </rPr>
      <t>06/11/2025 (ÂL)</t>
    </r>
  </si>
  <si>
    <r>
      <t xml:space="preserve">04/01/2026
</t>
    </r>
    <r>
      <rPr>
        <i/>
        <sz val="9"/>
        <color theme="1"/>
        <rFont val="Times New Roman"/>
        <family val="1"/>
      </rPr>
      <t>16/11/2025 (ÂL)</t>
    </r>
  </si>
  <si>
    <r>
      <t xml:space="preserve">31/01/2026
</t>
    </r>
    <r>
      <rPr>
        <i/>
        <sz val="9"/>
        <color theme="1"/>
        <rFont val="Times New Roman"/>
        <family val="1"/>
      </rPr>
      <t>13/12/2025 (ÂL)</t>
    </r>
  </si>
  <si>
    <r>
      <t xml:space="preserve">01/02/2026
</t>
    </r>
    <r>
      <rPr>
        <i/>
        <sz val="9"/>
        <color theme="1"/>
        <rFont val="Times New Roman"/>
        <family val="1"/>
      </rPr>
      <t>14/12/2025 (ÂL)</t>
    </r>
  </si>
  <si>
    <r>
      <t xml:space="preserve">03/02/2026
</t>
    </r>
    <r>
      <rPr>
        <i/>
        <sz val="9"/>
        <color theme="1"/>
        <rFont val="Times New Roman"/>
        <family val="1"/>
      </rPr>
      <t>16/12/2025 (ÂL)</t>
    </r>
  </si>
  <si>
    <r>
      <t xml:space="preserve">05/02/2026
</t>
    </r>
    <r>
      <rPr>
        <i/>
        <sz val="9"/>
        <color theme="1"/>
        <rFont val="Times New Roman"/>
        <family val="1"/>
      </rPr>
      <t>18/12/2025 (ÂL)</t>
    </r>
  </si>
  <si>
    <r>
      <t xml:space="preserve">08/02/2026
</t>
    </r>
    <r>
      <rPr>
        <i/>
        <sz val="9"/>
        <color theme="1"/>
        <rFont val="Times New Roman"/>
        <family val="1"/>
      </rPr>
      <t>21/12/2025 (ÂL)</t>
    </r>
  </si>
  <si>
    <r>
      <t xml:space="preserve">20/02/2026
</t>
    </r>
    <r>
      <rPr>
        <i/>
        <sz val="9"/>
        <color theme="1"/>
        <rFont val="Times New Roman"/>
        <family val="1"/>
      </rPr>
      <t>04/01/2026 (ÂL)</t>
    </r>
  </si>
  <si>
    <r>
      <t xml:space="preserve">22/02/2026
</t>
    </r>
    <r>
      <rPr>
        <i/>
        <sz val="9"/>
        <color theme="1"/>
        <rFont val="Times New Roman"/>
        <family val="1"/>
      </rPr>
      <t>06/01/2026 (ÂL)</t>
    </r>
  </si>
  <si>
    <r>
      <t xml:space="preserve">26/02/2026
</t>
    </r>
    <r>
      <rPr>
        <i/>
        <sz val="9"/>
        <color theme="1"/>
        <rFont val="Times New Roman"/>
        <family val="1"/>
      </rPr>
      <t>10/01/2026 (ÂL)</t>
    </r>
  </si>
  <si>
    <r>
      <t xml:space="preserve">27/02/2026
</t>
    </r>
    <r>
      <rPr>
        <i/>
        <sz val="9"/>
        <color theme="1"/>
        <rFont val="Times New Roman"/>
        <family val="1"/>
      </rPr>
      <t>11/01/2026 (ÂL)</t>
    </r>
  </si>
  <si>
    <r>
      <t xml:space="preserve">02/03/2026
</t>
    </r>
    <r>
      <rPr>
        <i/>
        <sz val="9"/>
        <color theme="1"/>
        <rFont val="Times New Roman"/>
        <family val="1"/>
      </rPr>
      <t>14/01/2026 (ÂL)</t>
    </r>
  </si>
  <si>
    <r>
      <t xml:space="preserve">05/03/2026
</t>
    </r>
    <r>
      <rPr>
        <i/>
        <sz val="9"/>
        <color theme="1"/>
        <rFont val="Times New Roman"/>
        <family val="1"/>
      </rPr>
      <t>17/01/2026 (ÂL)</t>
    </r>
  </si>
  <si>
    <r>
      <t xml:space="preserve">15/03/2026
</t>
    </r>
    <r>
      <rPr>
        <i/>
        <sz val="9"/>
        <color theme="1"/>
        <rFont val="Times New Roman"/>
        <family val="1"/>
      </rPr>
      <t>27/01/2026 (ÂL)</t>
    </r>
  </si>
  <si>
    <r>
      <t xml:space="preserve">18/03/2026
</t>
    </r>
    <r>
      <rPr>
        <i/>
        <sz val="9"/>
        <color theme="1"/>
        <rFont val="Times New Roman"/>
        <family val="1"/>
      </rPr>
      <t>30/01/2026 (ÂL)</t>
    </r>
  </si>
  <si>
    <r>
      <t xml:space="preserve">20/03/2026
</t>
    </r>
    <r>
      <rPr>
        <i/>
        <sz val="9"/>
        <color theme="1"/>
        <rFont val="Times New Roman"/>
        <family val="1"/>
      </rPr>
      <t>02/02/2026 (ÂL)</t>
    </r>
  </si>
  <si>
    <r>
      <t xml:space="preserve">22/03/2026
</t>
    </r>
    <r>
      <rPr>
        <i/>
        <sz val="9"/>
        <color theme="1"/>
        <rFont val="Times New Roman"/>
        <family val="1"/>
      </rPr>
      <t>04/02/2026 (ÂL)</t>
    </r>
  </si>
  <si>
    <r>
      <t xml:space="preserve">25/03/2026
</t>
    </r>
    <r>
      <rPr>
        <i/>
        <sz val="9"/>
        <color theme="1"/>
        <rFont val="Times New Roman"/>
        <family val="1"/>
      </rPr>
      <t>07/02/2026 (ÂL)</t>
    </r>
  </si>
  <si>
    <r>
      <t xml:space="preserve">06/04/2026
</t>
    </r>
    <r>
      <rPr>
        <i/>
        <sz val="9"/>
        <color theme="1"/>
        <rFont val="Times New Roman"/>
        <family val="1"/>
      </rPr>
      <t>19/02/2026 (ÂL)</t>
    </r>
  </si>
  <si>
    <t>Điều 35, Điều 36</t>
  </si>
  <si>
    <r>
      <t xml:space="preserve">Vận động bầu cử </t>
    </r>
    <r>
      <rPr>
        <b/>
        <sz val="9"/>
        <color theme="1"/>
        <rFont val="Times New Roman"/>
        <family val="1"/>
      </rPr>
      <t>(trong 15 ngày</t>
    </r>
    <r>
      <rPr>
        <sz val="9"/>
        <color theme="1"/>
        <rFont val="Times New Roman"/>
        <family val="1"/>
      </rPr>
      <t>)</t>
    </r>
  </si>
  <si>
    <t>LỊCH TRÌNH THỜI GIAN TRIỂN KHAI CÔNG TÁC BẦU CỬ</t>
  </si>
  <si>
    <r>
      <t xml:space="preserve">25/01/2026
</t>
    </r>
    <r>
      <rPr>
        <sz val="9"/>
        <color theme="1"/>
        <rFont val="Times New Roman"/>
        <family val="1"/>
      </rPr>
      <t>07</t>
    </r>
    <r>
      <rPr>
        <i/>
        <sz val="9"/>
        <color theme="1"/>
        <rFont val="Times New Roman"/>
        <family val="1"/>
      </rPr>
      <t>/12/2025 (ÂL)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</si>
</sst>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sz val="7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330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quotePrefix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quotePrefix="1" applyFont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1" fillId="6" borderId="9" xfId="0" applyNumberFormat="1" applyFont="1" applyFill="1" applyBorder="1" applyAlignment="1">
      <alignment horizontal="center" vertical="center" wrapText="1"/>
    </xf>
    <xf numFmtId="164" fontId="6" fillId="6" borderId="9" xfId="0" applyNumberFormat="1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64" fontId="1" fillId="6" borderId="8" xfId="0" applyNumberFormat="1" applyFont="1" applyFill="1" applyBorder="1" applyAlignment="1">
      <alignment horizontal="center" vertical="center" wrapText="1"/>
    </xf>
    <xf numFmtId="164" fontId="1" fillId="6" borderId="19" xfId="0" applyNumberFormat="1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1" fillId="6" borderId="9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2" fillId="2" borderId="20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FF3300"/>
      <color rgb="FFFF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490903</xdr:colOff>
      <xdr:row>33</xdr:row>
      <xdr:rowOff>322384</xdr:rowOff>
    </xdr:from>
    <xdr:to>
      <xdr:col>9</xdr:col>
      <xdr:colOff>175846</xdr:colOff>
      <xdr:row>34</xdr:row>
      <xdr:rowOff>307731</xdr:rowOff>
    </xdr:to>
    <xdr:sp macro="" textlink="">
      <xdr:nvSpPr>
        <xdr:cNvPr id="2" name="Star: 5 Points 1">
          <a:extLst>
            <a:ext uri="{FF2B5EF4-FFF2-40B4-BE49-F238E27FC236}">
              <a16:creationId xmlns:a16="http://schemas.microsoft.com/office/drawing/2014/main" id="{85B34B1B-7ED7-477F-B691-7E659E55D96C}"/>
            </a:ext>
          </a:extLst>
        </xdr:cNvPr>
        <xdr:cNvSpPr/>
      </xdr:nvSpPr>
      <xdr:spPr>
        <a:xfrm>
          <a:off x="2329961" y="10719288"/>
          <a:ext cx="351693" cy="307731"/>
        </a:xfrm>
        <a:prstGeom prst="star5">
          <a:avLst/>
        </a:prstGeom>
        <a:solidFill>
          <a:srgbClr val="FFFF00"/>
        </a:solidFill>
        <a:ln>
          <a:solidFill>
            <a:srgbClr val="FF33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A4F37-D73C-4610-B4C1-2AF238CE6BC4}">
  <dimension ref="A1:L47"/>
  <sheetViews>
    <sheetView tabSelected="1" topLeftCell="A43" zoomScale="130" zoomScaleNormal="130" workbookViewId="0">
      <selection activeCell="B47" sqref="B47:L47"/>
    </sheetView>
  </sheetViews>
  <sheetFormatPr defaultRowHeight="12" x14ac:dyDescent="0.2"/>
  <cols>
    <col min="1" max="1" width="3.5703125" style="1" customWidth="1"/>
    <col min="2" max="2" width="4.5703125" style="1" hidden="1" customWidth="1"/>
    <col min="3" max="3" width="4.42578125" style="1" hidden="1" customWidth="1"/>
    <col min="4" max="4" width="10.5703125" style="1" customWidth="1"/>
    <col min="5" max="5" width="4.5703125" style="1" hidden="1" customWidth="1"/>
    <col min="6" max="6" width="13.42578125" style="1" customWidth="1"/>
    <col min="7" max="7" width="7" style="1" hidden="1" customWidth="1"/>
    <col min="8" max="8" width="7.42578125" style="1" hidden="1" customWidth="1"/>
    <col min="9" max="9" width="10" style="1" customWidth="1"/>
    <col min="10" max="10" width="71.140625" style="1" customWidth="1"/>
    <col min="11" max="11" width="19.5703125" style="1" customWidth="1"/>
    <col min="12" max="12" width="19.140625" style="1" customWidth="1"/>
    <col min="13" max="16384" width="9.140625" style="1"/>
  </cols>
  <sheetData>
    <row r="1" spans="1:12" ht="34.5" customHeight="1" x14ac:dyDescent="0.3">
      <c r="A1" s="87" t="s">
        <v>130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ht="12" customHeight="1" x14ac:dyDescent="0.2">
      <c r="A2" s="88" t="s">
        <v>16</v>
      </c>
      <c r="B2" s="96" t="s">
        <v>106</v>
      </c>
      <c r="C2" s="97"/>
      <c r="D2" s="98"/>
      <c r="E2" s="91" t="s">
        <v>14</v>
      </c>
      <c r="F2" s="107" t="s">
        <v>103</v>
      </c>
      <c r="G2" s="92"/>
      <c r="H2" s="92"/>
      <c r="I2" s="92" t="s">
        <v>37</v>
      </c>
      <c r="J2" s="95" t="s">
        <v>0</v>
      </c>
      <c r="K2" s="95" t="s">
        <v>26</v>
      </c>
      <c r="L2" s="95" t="s">
        <v>36</v>
      </c>
    </row>
    <row r="3" spans="1:12" ht="9.75" customHeight="1" x14ac:dyDescent="0.2">
      <c r="A3" s="89"/>
      <c r="B3" s="99"/>
      <c r="C3" s="100"/>
      <c r="D3" s="101"/>
      <c r="E3" s="91"/>
      <c r="F3" s="108"/>
      <c r="G3" s="93"/>
      <c r="H3" s="93"/>
      <c r="I3" s="93"/>
      <c r="J3" s="95"/>
      <c r="K3" s="95"/>
      <c r="L3" s="95"/>
    </row>
    <row r="4" spans="1:12" ht="15" customHeight="1" x14ac:dyDescent="0.2">
      <c r="A4" s="90"/>
      <c r="B4" s="102"/>
      <c r="C4" s="103"/>
      <c r="D4" s="104"/>
      <c r="E4" s="91"/>
      <c r="F4" s="109"/>
      <c r="G4" s="94"/>
      <c r="H4" s="94"/>
      <c r="I4" s="94"/>
      <c r="J4" s="95"/>
      <c r="K4" s="95"/>
      <c r="L4" s="95"/>
    </row>
    <row r="5" spans="1:12" ht="18.75" hidden="1" customHeight="1" x14ac:dyDescent="0.2">
      <c r="A5" s="12">
        <v>1</v>
      </c>
      <c r="B5" s="4">
        <v>105</v>
      </c>
      <c r="C5" s="4">
        <v>115</v>
      </c>
      <c r="D5" s="28">
        <v>115</v>
      </c>
      <c r="E5" s="62">
        <f>D5-D8</f>
        <v>20</v>
      </c>
      <c r="F5" s="29"/>
      <c r="G5" s="8">
        <f>DATE(2026,3,15)-D5</f>
        <v>45981</v>
      </c>
      <c r="H5" s="9">
        <f>DATE(2026,1,27)-D5-3</f>
        <v>45931</v>
      </c>
      <c r="I5" s="8" t="str">
        <f>CHOOSE(WEEKDAY(G5), "CN", "2", "3", "4", "5", "6", "7")</f>
        <v>5</v>
      </c>
      <c r="J5" s="5" t="s">
        <v>17</v>
      </c>
      <c r="K5" s="5" t="s">
        <v>1</v>
      </c>
      <c r="L5" s="5" t="s">
        <v>90</v>
      </c>
    </row>
    <row r="6" spans="1:12" ht="39" customHeight="1" x14ac:dyDescent="0.2">
      <c r="A6" s="12">
        <v>1</v>
      </c>
      <c r="B6" s="4">
        <v>95</v>
      </c>
      <c r="C6" s="4">
        <v>105</v>
      </c>
      <c r="D6" s="62">
        <v>105</v>
      </c>
      <c r="E6" s="59"/>
      <c r="F6" s="76" t="s">
        <v>105</v>
      </c>
      <c r="G6" s="76">
        <f>DATE(2026,3,15)-D6</f>
        <v>45991</v>
      </c>
      <c r="H6" s="72">
        <f>DATE(2026,1,27)-D6-3</f>
        <v>45941</v>
      </c>
      <c r="I6" s="76" t="str">
        <f>CHOOSE(WEEKDAY(G6), "Chủ nhật", "Thứ hai", "Thứ ba", "Thứ tư", "Thứ năm", "Thứ sáu", "Thứ bảy")</f>
        <v>Chủ nhật</v>
      </c>
      <c r="J6" s="7" t="s">
        <v>91</v>
      </c>
      <c r="K6" s="5" t="s">
        <v>21</v>
      </c>
      <c r="L6" s="5" t="s">
        <v>46</v>
      </c>
    </row>
    <row r="7" spans="1:12" ht="16.5" customHeight="1" x14ac:dyDescent="0.2">
      <c r="A7" s="12">
        <v>2</v>
      </c>
      <c r="B7" s="4">
        <v>95</v>
      </c>
      <c r="C7" s="4">
        <v>105</v>
      </c>
      <c r="D7" s="63"/>
      <c r="E7" s="63"/>
      <c r="F7" s="78"/>
      <c r="G7" s="78"/>
      <c r="H7" s="74"/>
      <c r="I7" s="78"/>
      <c r="J7" s="7" t="s">
        <v>41</v>
      </c>
      <c r="K7" s="5" t="s">
        <v>2</v>
      </c>
      <c r="L7" s="5" t="s">
        <v>47</v>
      </c>
    </row>
    <row r="8" spans="1:12" ht="51.75" customHeight="1" x14ac:dyDescent="0.2">
      <c r="A8" s="12">
        <v>3</v>
      </c>
      <c r="B8" s="3">
        <v>85</v>
      </c>
      <c r="C8" s="3">
        <v>95</v>
      </c>
      <c r="D8" s="31">
        <v>95</v>
      </c>
      <c r="E8" s="62">
        <f>D8-D13</f>
        <v>95</v>
      </c>
      <c r="F8" s="10" t="s">
        <v>104</v>
      </c>
      <c r="G8" s="10">
        <f>DATE(2026,3,15)-D8</f>
        <v>46001</v>
      </c>
      <c r="H8" s="11">
        <f>DATE(2026,1,27)-D8-3</f>
        <v>45951</v>
      </c>
      <c r="I8" s="10" t="str">
        <f>CHOOSE(WEEKDAY(G8), "Chủ nhật", "Thứ hai", "Thứ ba", "Thứ tư", "Thứ năm", "Thứ sáu", "Thứ bảy")</f>
        <v>Thứ tư</v>
      </c>
      <c r="J8" s="6" t="s">
        <v>92</v>
      </c>
      <c r="K8" s="5" t="s">
        <v>22</v>
      </c>
      <c r="L8" s="5" t="s">
        <v>48</v>
      </c>
    </row>
    <row r="9" spans="1:12" ht="39" customHeight="1" x14ac:dyDescent="0.2">
      <c r="A9" s="12">
        <v>4</v>
      </c>
      <c r="B9" s="4">
        <v>80</v>
      </c>
      <c r="C9" s="4">
        <v>90</v>
      </c>
      <c r="D9" s="28">
        <v>90</v>
      </c>
      <c r="E9" s="59"/>
      <c r="F9" s="8" t="s">
        <v>108</v>
      </c>
      <c r="G9" s="8">
        <f>DATE(2026,3,15)-D9</f>
        <v>46006</v>
      </c>
      <c r="H9" s="9">
        <f>DATE(2026,1,27)-D9-3</f>
        <v>45956</v>
      </c>
      <c r="I9" s="8" t="str">
        <f>CHOOSE(WEEKDAY(G9), "Chủ nhật", "Thứ hai", "Thứ ba", "Thứ tư", "Thứ năm", "Thứ sáu", "Thứ bảy")</f>
        <v>Thứ hai</v>
      </c>
      <c r="J9" s="5" t="s">
        <v>93</v>
      </c>
      <c r="K9" s="5" t="s">
        <v>23</v>
      </c>
      <c r="L9" s="5" t="s">
        <v>49</v>
      </c>
    </row>
    <row r="10" spans="1:12" ht="20.25" customHeight="1" x14ac:dyDescent="0.2">
      <c r="A10" s="12">
        <v>5</v>
      </c>
      <c r="B10" s="4"/>
      <c r="C10" s="4"/>
      <c r="D10" s="28"/>
      <c r="E10" s="59"/>
      <c r="F10" s="53"/>
      <c r="G10" s="8"/>
      <c r="H10" s="9"/>
      <c r="I10" s="8"/>
      <c r="J10" s="5" t="s">
        <v>24</v>
      </c>
      <c r="K10" s="5" t="s">
        <v>78</v>
      </c>
      <c r="L10" s="5" t="s">
        <v>50</v>
      </c>
    </row>
    <row r="11" spans="1:12" ht="37.5" customHeight="1" x14ac:dyDescent="0.2">
      <c r="A11" s="12">
        <v>6</v>
      </c>
      <c r="B11" s="4">
        <v>70</v>
      </c>
      <c r="C11" s="4">
        <v>80</v>
      </c>
      <c r="D11" s="28">
        <v>80</v>
      </c>
      <c r="E11" s="59"/>
      <c r="F11" s="13" t="s">
        <v>109</v>
      </c>
      <c r="G11" s="13">
        <f t="shared" ref="G11:G19" si="0">DATE(2026,3,15)-D11</f>
        <v>46016</v>
      </c>
      <c r="H11" s="9">
        <f t="shared" ref="H11:H19" si="1">DATE(2026,1,27)-D11-2</f>
        <v>45967</v>
      </c>
      <c r="I11" s="8" t="str">
        <f t="shared" ref="I11:I16" si="2">CHOOSE(WEEKDAY(G11), "Chủ nhật", "Thứ hai", "Thứ ba", "Thứ tư", "Thứ năm", "Thứ sáu", "Thứ bảy")</f>
        <v>Thứ năm</v>
      </c>
      <c r="J11" s="5" t="s">
        <v>94</v>
      </c>
      <c r="K11" s="5" t="s">
        <v>3</v>
      </c>
      <c r="L11" s="5" t="s">
        <v>51</v>
      </c>
    </row>
    <row r="12" spans="1:12" ht="24.75" customHeight="1" x14ac:dyDescent="0.2">
      <c r="A12" s="12">
        <v>7</v>
      </c>
      <c r="B12" s="4">
        <v>60</v>
      </c>
      <c r="C12" s="4">
        <v>70</v>
      </c>
      <c r="D12" s="29">
        <v>70</v>
      </c>
      <c r="E12" s="59"/>
      <c r="F12" s="24" t="s">
        <v>110</v>
      </c>
      <c r="G12" s="24">
        <f t="shared" si="0"/>
        <v>46026</v>
      </c>
      <c r="H12" s="25">
        <f t="shared" si="1"/>
        <v>45977</v>
      </c>
      <c r="I12" s="24" t="str">
        <f t="shared" si="2"/>
        <v>Chủ nhật</v>
      </c>
      <c r="J12" s="15" t="s">
        <v>95</v>
      </c>
      <c r="K12" s="5" t="s">
        <v>2</v>
      </c>
      <c r="L12" s="5" t="s">
        <v>52</v>
      </c>
    </row>
    <row r="13" spans="1:12" ht="23.25" customHeight="1" x14ac:dyDescent="0.2">
      <c r="A13" s="12">
        <v>8</v>
      </c>
      <c r="B13" s="4"/>
      <c r="C13" s="17"/>
      <c r="D13" s="46"/>
      <c r="E13" s="105">
        <f>D13-D15</f>
        <v>-42</v>
      </c>
      <c r="F13" s="42" t="s">
        <v>131</v>
      </c>
      <c r="G13" s="42">
        <f t="shared" si="0"/>
        <v>46096</v>
      </c>
      <c r="H13" s="37">
        <f>DATE(2026,1,27)-49-2</f>
        <v>45998</v>
      </c>
      <c r="I13" s="36" t="str">
        <f t="shared" si="2"/>
        <v>Chủ nhật</v>
      </c>
      <c r="J13" s="38" t="s">
        <v>28</v>
      </c>
      <c r="K13" s="14"/>
      <c r="L13" s="5"/>
    </row>
    <row r="14" spans="1:12" ht="24" customHeight="1" x14ac:dyDescent="0.2">
      <c r="A14" s="12">
        <v>9</v>
      </c>
      <c r="B14" s="4"/>
      <c r="C14" s="17"/>
      <c r="D14" s="31">
        <v>43</v>
      </c>
      <c r="E14" s="69"/>
      <c r="F14" s="22" t="s">
        <v>111</v>
      </c>
      <c r="G14" s="22">
        <f>DATE(2026,3,15)-D14</f>
        <v>46053</v>
      </c>
      <c r="H14" s="23">
        <f>DATE(2026,1,27)-D14-2</f>
        <v>46004</v>
      </c>
      <c r="I14" s="22" t="str">
        <f t="shared" si="2"/>
        <v>Thứ bảy</v>
      </c>
      <c r="J14" s="5" t="s">
        <v>27</v>
      </c>
      <c r="K14" s="5" t="s">
        <v>6</v>
      </c>
      <c r="L14" s="5" t="s">
        <v>53</v>
      </c>
    </row>
    <row r="15" spans="1:12" ht="24" customHeight="1" x14ac:dyDescent="0.2">
      <c r="A15" s="12">
        <v>10</v>
      </c>
      <c r="B15" s="3">
        <v>65</v>
      </c>
      <c r="C15" s="3">
        <v>70</v>
      </c>
      <c r="D15" s="32">
        <v>42</v>
      </c>
      <c r="E15" s="30">
        <f>D15-D16</f>
        <v>2</v>
      </c>
      <c r="F15" s="34" t="s">
        <v>112</v>
      </c>
      <c r="G15" s="34">
        <f t="shared" si="0"/>
        <v>46054</v>
      </c>
      <c r="H15" s="35">
        <f t="shared" si="1"/>
        <v>46005</v>
      </c>
      <c r="I15" s="34" t="str">
        <f t="shared" si="2"/>
        <v>Chủ nhật</v>
      </c>
      <c r="J15" s="16" t="s">
        <v>18</v>
      </c>
      <c r="K15" s="5" t="s">
        <v>4</v>
      </c>
      <c r="L15" s="5" t="s">
        <v>128</v>
      </c>
    </row>
    <row r="16" spans="1:12" ht="49.5" customHeight="1" x14ac:dyDescent="0.2">
      <c r="A16" s="12">
        <v>11</v>
      </c>
      <c r="B16" s="3">
        <v>60</v>
      </c>
      <c r="C16" s="3">
        <v>65</v>
      </c>
      <c r="D16" s="68">
        <v>40</v>
      </c>
      <c r="E16" s="62">
        <f>D16-D24</f>
        <v>17</v>
      </c>
      <c r="F16" s="112" t="s">
        <v>113</v>
      </c>
      <c r="G16" s="82">
        <f t="shared" si="0"/>
        <v>46056</v>
      </c>
      <c r="H16" s="110">
        <f t="shared" si="1"/>
        <v>46007</v>
      </c>
      <c r="I16" s="82" t="str">
        <f t="shared" si="2"/>
        <v>Thứ ba</v>
      </c>
      <c r="J16" s="45" t="s">
        <v>96</v>
      </c>
      <c r="K16" s="5" t="s">
        <v>87</v>
      </c>
      <c r="L16" s="5" t="s">
        <v>54</v>
      </c>
    </row>
    <row r="17" spans="1:12" ht="24" x14ac:dyDescent="0.2">
      <c r="A17" s="12">
        <v>12</v>
      </c>
      <c r="B17" s="3"/>
      <c r="C17" s="3"/>
      <c r="D17" s="106"/>
      <c r="E17" s="59"/>
      <c r="F17" s="112"/>
      <c r="G17" s="83"/>
      <c r="H17" s="111"/>
      <c r="I17" s="83"/>
      <c r="J17" s="7" t="s">
        <v>30</v>
      </c>
      <c r="K17" s="5" t="s">
        <v>79</v>
      </c>
      <c r="L17" s="5" t="s">
        <v>55</v>
      </c>
    </row>
    <row r="18" spans="1:12" ht="26.25" customHeight="1" x14ac:dyDescent="0.2">
      <c r="A18" s="12">
        <v>13</v>
      </c>
      <c r="B18" s="3"/>
      <c r="C18" s="3"/>
      <c r="D18" s="46"/>
      <c r="E18" s="59"/>
      <c r="F18" s="52"/>
      <c r="G18" s="48"/>
      <c r="H18" s="49"/>
      <c r="I18" s="48"/>
      <c r="J18" s="7" t="s">
        <v>84</v>
      </c>
      <c r="K18" s="5" t="s">
        <v>88</v>
      </c>
      <c r="L18" s="5" t="s">
        <v>56</v>
      </c>
    </row>
    <row r="19" spans="1:12" ht="27" customHeight="1" x14ac:dyDescent="0.2">
      <c r="A19" s="12">
        <v>14</v>
      </c>
      <c r="B19" s="4">
        <v>50</v>
      </c>
      <c r="C19" s="4">
        <v>55</v>
      </c>
      <c r="D19" s="28">
        <v>38</v>
      </c>
      <c r="E19" s="59"/>
      <c r="F19" s="8" t="s">
        <v>114</v>
      </c>
      <c r="G19" s="8">
        <f t="shared" si="0"/>
        <v>46058</v>
      </c>
      <c r="H19" s="9">
        <f t="shared" si="1"/>
        <v>46009</v>
      </c>
      <c r="I19" s="8" t="str">
        <f>CHOOSE(WEEKDAY(G19), "Chủ nhật", "Thứ hai", "Thứ ba", "Thứ tư", "Thứ năm", "Thứ sáu", "Thứ bảy")</f>
        <v>Thứ năm</v>
      </c>
      <c r="J19" s="5" t="s">
        <v>97</v>
      </c>
      <c r="K19" s="5" t="s">
        <v>5</v>
      </c>
      <c r="L19" s="5" t="s">
        <v>57</v>
      </c>
    </row>
    <row r="20" spans="1:12" ht="36" x14ac:dyDescent="0.2">
      <c r="A20" s="12">
        <v>15</v>
      </c>
      <c r="B20" s="4">
        <v>40</v>
      </c>
      <c r="C20" s="4">
        <v>40</v>
      </c>
      <c r="D20" s="28">
        <v>35</v>
      </c>
      <c r="E20" s="59"/>
      <c r="F20" s="22" t="s">
        <v>115</v>
      </c>
      <c r="G20" s="22">
        <f t="shared" ref="G20:G29" si="3">DATE(2026,3,15)-D20</f>
        <v>46061</v>
      </c>
      <c r="H20" s="23">
        <f>DATE(2026,1,27)-D20-2</f>
        <v>46012</v>
      </c>
      <c r="I20" s="22" t="str">
        <f>CHOOSE(WEEKDAY(G20), "Chủ nhật", "Thứ hai", "Thứ ba", "Thứ tư", "Thứ năm", "Thứ sáu", "Thứ bảy")</f>
        <v>Chủ nhật</v>
      </c>
      <c r="J20" s="5" t="s">
        <v>25</v>
      </c>
      <c r="K20" s="5" t="s">
        <v>98</v>
      </c>
      <c r="L20" s="5" t="s">
        <v>58</v>
      </c>
    </row>
    <row r="21" spans="1:12" x14ac:dyDescent="0.2">
      <c r="A21" s="39"/>
      <c r="B21" s="40"/>
      <c r="C21" s="40"/>
      <c r="D21" s="40"/>
      <c r="E21" s="59"/>
      <c r="F21" s="54"/>
      <c r="G21" s="26"/>
      <c r="H21" s="27"/>
      <c r="I21" s="26"/>
      <c r="J21" s="85" t="s">
        <v>34</v>
      </c>
      <c r="K21" s="41"/>
      <c r="L21" s="41"/>
    </row>
    <row r="22" spans="1:12" x14ac:dyDescent="0.2">
      <c r="A22" s="39"/>
      <c r="B22" s="40"/>
      <c r="C22" s="40"/>
      <c r="D22" s="40"/>
      <c r="E22" s="59"/>
      <c r="F22" s="54"/>
      <c r="G22" s="26"/>
      <c r="H22" s="27"/>
      <c r="I22" s="26"/>
      <c r="J22" s="85"/>
      <c r="K22" s="41"/>
      <c r="L22" s="41"/>
    </row>
    <row r="23" spans="1:12" x14ac:dyDescent="0.2">
      <c r="A23" s="39"/>
      <c r="B23" s="40"/>
      <c r="C23" s="40"/>
      <c r="D23" s="40"/>
      <c r="E23" s="63"/>
      <c r="F23" s="54"/>
      <c r="G23" s="26"/>
      <c r="H23" s="27"/>
      <c r="I23" s="26"/>
      <c r="J23" s="86"/>
      <c r="K23" s="41"/>
      <c r="L23" s="41"/>
    </row>
    <row r="24" spans="1:12" ht="47.25" customHeight="1" x14ac:dyDescent="0.2">
      <c r="A24" s="12">
        <v>16</v>
      </c>
      <c r="B24" s="3">
        <v>35</v>
      </c>
      <c r="C24" s="3">
        <v>35</v>
      </c>
      <c r="D24" s="31">
        <v>23</v>
      </c>
      <c r="E24" s="62">
        <f>D24-D29</f>
        <v>7</v>
      </c>
      <c r="F24" s="10" t="s">
        <v>116</v>
      </c>
      <c r="G24" s="10">
        <f t="shared" si="3"/>
        <v>46073</v>
      </c>
      <c r="H24" s="11">
        <f t="shared" ref="H24:H29" si="4">DATE(2026,1,27)-D24</f>
        <v>46026</v>
      </c>
      <c r="I24" s="10" t="str">
        <f>CHOOSE(WEEKDAY(G24), "Chủ nhật", "Thứ hai", "Thứ ba", "Thứ tư", "Thứ năm", "Thứ sáu", "Thứ bảy")</f>
        <v>Thứ sáu</v>
      </c>
      <c r="J24" s="6" t="s">
        <v>89</v>
      </c>
      <c r="K24" s="5" t="s">
        <v>87</v>
      </c>
      <c r="L24" s="5" t="s">
        <v>59</v>
      </c>
    </row>
    <row r="25" spans="1:12" ht="25.5" customHeight="1" x14ac:dyDescent="0.2">
      <c r="A25" s="12">
        <v>17</v>
      </c>
      <c r="B25" s="4">
        <v>30</v>
      </c>
      <c r="C25" s="4">
        <v>30</v>
      </c>
      <c r="D25" s="28">
        <v>21</v>
      </c>
      <c r="E25" s="59"/>
      <c r="F25" s="22" t="s">
        <v>117</v>
      </c>
      <c r="G25" s="22">
        <f t="shared" si="3"/>
        <v>46075</v>
      </c>
      <c r="H25" s="23">
        <f t="shared" si="4"/>
        <v>46028</v>
      </c>
      <c r="I25" s="22" t="str">
        <f>CHOOSE(WEEKDAY(G25), "Chủ nhật", "Thứ hai", "Thứ ba", "Thứ tư", "Thứ năm", "Thứ sáu", "Thứ bảy")</f>
        <v>Chủ nhật</v>
      </c>
      <c r="J25" s="5" t="s">
        <v>100</v>
      </c>
      <c r="K25" s="5" t="s">
        <v>33</v>
      </c>
      <c r="L25" s="5" t="s">
        <v>60</v>
      </c>
    </row>
    <row r="26" spans="1:12" ht="24.75" customHeight="1" x14ac:dyDescent="0.2">
      <c r="A26" s="12">
        <v>18</v>
      </c>
      <c r="B26" s="4"/>
      <c r="C26" s="4"/>
      <c r="D26" s="28"/>
      <c r="E26" s="59"/>
      <c r="F26" s="53"/>
      <c r="G26" s="8"/>
      <c r="H26" s="9"/>
      <c r="I26" s="8"/>
      <c r="J26" s="5" t="s">
        <v>99</v>
      </c>
      <c r="K26" s="5" t="s">
        <v>12</v>
      </c>
      <c r="L26" s="5" t="s">
        <v>61</v>
      </c>
    </row>
    <row r="27" spans="1:12" ht="24" x14ac:dyDescent="0.2">
      <c r="A27" s="12">
        <v>19</v>
      </c>
      <c r="B27" s="4">
        <v>25</v>
      </c>
      <c r="C27" s="4">
        <v>25</v>
      </c>
      <c r="D27" s="62">
        <v>17</v>
      </c>
      <c r="E27" s="59"/>
      <c r="F27" s="64" t="s">
        <v>118</v>
      </c>
      <c r="G27" s="64">
        <f t="shared" si="3"/>
        <v>46079</v>
      </c>
      <c r="H27" s="66">
        <f t="shared" si="4"/>
        <v>46032</v>
      </c>
      <c r="I27" s="64" t="str">
        <f>CHOOSE(WEEKDAY(G27), "Chủ nhật", "Thứ hai", "Thứ ba", "Thứ tư", "Thứ năm", "Thứ sáu", "Thứ bảy")</f>
        <v>Thứ năm</v>
      </c>
      <c r="J27" s="7" t="s">
        <v>42</v>
      </c>
      <c r="K27" s="5" t="s">
        <v>35</v>
      </c>
      <c r="L27" s="5" t="s">
        <v>62</v>
      </c>
    </row>
    <row r="28" spans="1:12" ht="24.75" customHeight="1" x14ac:dyDescent="0.2">
      <c r="A28" s="12">
        <v>20</v>
      </c>
      <c r="B28" s="4">
        <v>25</v>
      </c>
      <c r="C28" s="4">
        <v>25</v>
      </c>
      <c r="D28" s="63"/>
      <c r="E28" s="63"/>
      <c r="F28" s="65"/>
      <c r="G28" s="65"/>
      <c r="H28" s="67"/>
      <c r="I28" s="65"/>
      <c r="J28" s="7" t="s">
        <v>43</v>
      </c>
      <c r="K28" s="5" t="s">
        <v>15</v>
      </c>
      <c r="L28" s="5" t="s">
        <v>63</v>
      </c>
    </row>
    <row r="29" spans="1:12" ht="15" customHeight="1" x14ac:dyDescent="0.2">
      <c r="A29" s="12">
        <v>21</v>
      </c>
      <c r="B29" s="4"/>
      <c r="C29" s="3">
        <v>20</v>
      </c>
      <c r="D29" s="68">
        <v>16</v>
      </c>
      <c r="E29" s="59">
        <f>D29-D35</f>
        <v>16</v>
      </c>
      <c r="F29" s="56" t="s">
        <v>119</v>
      </c>
      <c r="G29" s="56">
        <f t="shared" si="3"/>
        <v>46080</v>
      </c>
      <c r="H29" s="80">
        <f t="shared" si="4"/>
        <v>46033</v>
      </c>
      <c r="I29" s="56" t="str">
        <f>CHOOSE(WEEKDAY(G29), "Chủ nhật", "Thứ hai", "Thứ ba", "Thứ tư", "Thứ năm", "Thứ sáu", "Thứ bảy")</f>
        <v>Thứ sáu</v>
      </c>
      <c r="J29" s="47" t="s">
        <v>44</v>
      </c>
      <c r="K29" s="5" t="s">
        <v>8</v>
      </c>
      <c r="L29" s="5" t="s">
        <v>64</v>
      </c>
    </row>
    <row r="30" spans="1:12" ht="24" x14ac:dyDescent="0.2">
      <c r="A30" s="12">
        <v>22</v>
      </c>
      <c r="B30" s="4"/>
      <c r="C30" s="3">
        <v>20</v>
      </c>
      <c r="D30" s="69"/>
      <c r="E30" s="59"/>
      <c r="F30" s="57"/>
      <c r="G30" s="57"/>
      <c r="H30" s="81"/>
      <c r="I30" s="57"/>
      <c r="J30" s="47" t="s">
        <v>80</v>
      </c>
      <c r="K30" s="5" t="s">
        <v>7</v>
      </c>
      <c r="L30" s="5" t="s">
        <v>65</v>
      </c>
    </row>
    <row r="31" spans="1:12" ht="14.25" customHeight="1" x14ac:dyDescent="0.2">
      <c r="A31" s="12">
        <v>23</v>
      </c>
      <c r="B31" s="4"/>
      <c r="C31" s="4"/>
      <c r="D31" s="28"/>
      <c r="E31" s="59"/>
      <c r="F31" s="53"/>
      <c r="G31" s="8"/>
      <c r="H31" s="9"/>
      <c r="I31" s="8"/>
      <c r="J31" s="5" t="s">
        <v>129</v>
      </c>
      <c r="K31" s="5"/>
      <c r="L31" s="5" t="s">
        <v>66</v>
      </c>
    </row>
    <row r="32" spans="1:12" ht="23.25" customHeight="1" x14ac:dyDescent="0.2">
      <c r="A32" s="12">
        <v>24</v>
      </c>
      <c r="B32" s="4">
        <v>15</v>
      </c>
      <c r="C32" s="4">
        <v>15</v>
      </c>
      <c r="D32" s="28">
        <v>13</v>
      </c>
      <c r="E32" s="59"/>
      <c r="F32" s="8" t="s">
        <v>120</v>
      </c>
      <c r="G32" s="8">
        <f>DATE(2026,3,15)-D32</f>
        <v>46083</v>
      </c>
      <c r="H32" s="9">
        <f>DATE(2026,1,27)-D32</f>
        <v>46036</v>
      </c>
      <c r="I32" s="8" t="str">
        <f>CHOOSE(WEEKDAY(G32), "Chủ nhật", "Thứ hai", "Thứ ba", "Thứ tư", "Thứ năm", "Thứ sáu", "Thứ bảy")</f>
        <v>Thứ hai</v>
      </c>
      <c r="J32" s="5" t="s">
        <v>81</v>
      </c>
      <c r="K32" s="5" t="s">
        <v>9</v>
      </c>
      <c r="L32" s="5" t="s">
        <v>67</v>
      </c>
    </row>
    <row r="33" spans="1:12" ht="23.25" customHeight="1" x14ac:dyDescent="0.2">
      <c r="A33" s="12">
        <v>25</v>
      </c>
      <c r="B33" s="4">
        <v>10</v>
      </c>
      <c r="C33" s="4">
        <v>10</v>
      </c>
      <c r="D33" s="62">
        <v>10</v>
      </c>
      <c r="E33" s="59"/>
      <c r="F33" s="64" t="s">
        <v>121</v>
      </c>
      <c r="G33" s="64">
        <f>DATE(2026,3,15)-D33</f>
        <v>46086</v>
      </c>
      <c r="H33" s="66">
        <f>DATE(2026,1,27)-D33</f>
        <v>46039</v>
      </c>
      <c r="I33" s="64" t="str">
        <f>CHOOSE(WEEKDAY(G33), "Chủ nhật", "Thứ hai", "Thứ ba", "Thứ tư", "Thứ năm", "Thứ sáu", "Thứ bảy")</f>
        <v>Thứ năm</v>
      </c>
      <c r="J33" s="7" t="s">
        <v>82</v>
      </c>
      <c r="K33" s="5" t="s">
        <v>7</v>
      </c>
      <c r="L33" s="5" t="s">
        <v>68</v>
      </c>
    </row>
    <row r="34" spans="1:12" ht="25.5" customHeight="1" x14ac:dyDescent="0.2">
      <c r="A34" s="12">
        <v>26</v>
      </c>
      <c r="B34" s="4">
        <v>10</v>
      </c>
      <c r="C34" s="4">
        <v>10</v>
      </c>
      <c r="D34" s="63"/>
      <c r="E34" s="59"/>
      <c r="F34" s="75"/>
      <c r="G34" s="75"/>
      <c r="H34" s="84"/>
      <c r="I34" s="75"/>
      <c r="J34" s="21" t="s">
        <v>45</v>
      </c>
      <c r="K34" s="5" t="s">
        <v>10</v>
      </c>
      <c r="L34" s="5" t="s">
        <v>69</v>
      </c>
    </row>
    <row r="35" spans="1:12" ht="24.75" customHeight="1" x14ac:dyDescent="0.2">
      <c r="A35" s="12">
        <v>27</v>
      </c>
      <c r="B35" s="4">
        <v>0</v>
      </c>
      <c r="C35" s="17">
        <v>0</v>
      </c>
      <c r="D35" s="31">
        <v>0</v>
      </c>
      <c r="E35" s="44">
        <v>0</v>
      </c>
      <c r="F35" s="42" t="s">
        <v>122</v>
      </c>
      <c r="G35" s="43">
        <v>46096</v>
      </c>
      <c r="H35" s="37">
        <v>46049</v>
      </c>
      <c r="I35" s="55" t="str">
        <f>CHOOSE(WEEKDAY(G35), "  Chủ nhật", "Thứ hai", "Thứ ba", "Thứ tư", "Thứ năm", "Thứ sáu", "Thứ bảy")</f>
        <v xml:space="preserve">  Chủ nhật</v>
      </c>
      <c r="J35" s="38" t="s">
        <v>107</v>
      </c>
      <c r="K35" s="14"/>
      <c r="L35" s="5"/>
    </row>
    <row r="36" spans="1:12" ht="23.25" customHeight="1" x14ac:dyDescent="0.2">
      <c r="A36" s="12">
        <v>28</v>
      </c>
      <c r="B36" s="4">
        <v>3</v>
      </c>
      <c r="C36" s="4">
        <v>3</v>
      </c>
      <c r="D36" s="30">
        <v>3</v>
      </c>
      <c r="E36" s="59">
        <f>D41+3+7</f>
        <v>20</v>
      </c>
      <c r="F36" s="18" t="s">
        <v>123</v>
      </c>
      <c r="G36" s="18">
        <f>DATE(2026,3,15)+D36</f>
        <v>46099</v>
      </c>
      <c r="H36" s="19">
        <f>DATE(2026,1,27)+D36</f>
        <v>46052</v>
      </c>
      <c r="I36" s="18" t="str">
        <f>CHOOSE(WEEKDAY(G36), "Chủ nhật", "Thứ hai", "Thứ ba", "Thứ tư", "Thứ năm", "Thứ sáu", "Thứ bảy")</f>
        <v>Thứ tư</v>
      </c>
      <c r="J36" s="20" t="s">
        <v>31</v>
      </c>
      <c r="K36" s="5" t="s">
        <v>7</v>
      </c>
      <c r="L36" s="5" t="s">
        <v>70</v>
      </c>
    </row>
    <row r="37" spans="1:12" ht="36" x14ac:dyDescent="0.2">
      <c r="A37" s="12">
        <v>29</v>
      </c>
      <c r="B37" s="4">
        <v>5</v>
      </c>
      <c r="C37" s="4">
        <v>5</v>
      </c>
      <c r="D37" s="28">
        <v>5</v>
      </c>
      <c r="E37" s="59"/>
      <c r="F37" s="8" t="s">
        <v>124</v>
      </c>
      <c r="G37" s="8">
        <f>DATE(2026,3,15)+D37</f>
        <v>46101</v>
      </c>
      <c r="H37" s="9">
        <f>DATE(2026,1,27)+D37+1</f>
        <v>46055</v>
      </c>
      <c r="I37" s="8" t="str">
        <f>CHOOSE(WEEKDAY(G37), "Chủ nhật", "Thứ hai", "Thứ ba", "Thứ tư", "Thứ năm", "Thứ sáu", "Thứ bảy")</f>
        <v>Thứ sáu</v>
      </c>
      <c r="J37" s="5" t="s">
        <v>101</v>
      </c>
      <c r="K37" s="5" t="s">
        <v>9</v>
      </c>
      <c r="L37" s="5" t="s">
        <v>71</v>
      </c>
    </row>
    <row r="38" spans="1:12" ht="24.75" customHeight="1" x14ac:dyDescent="0.2">
      <c r="A38" s="12">
        <v>30</v>
      </c>
      <c r="B38" s="4">
        <v>7</v>
      </c>
      <c r="C38" s="4">
        <v>7</v>
      </c>
      <c r="D38" s="62">
        <v>7</v>
      </c>
      <c r="E38" s="59"/>
      <c r="F38" s="76" t="s">
        <v>125</v>
      </c>
      <c r="G38" s="76">
        <f>DATE(2026,3,15)+D38</f>
        <v>46103</v>
      </c>
      <c r="H38" s="72">
        <f>DATE(2026,1,27)+D38+1</f>
        <v>46057</v>
      </c>
      <c r="I38" s="76" t="str">
        <f>CHOOSE(WEEKDAY(G38), "Chủ nhật", "Thứ hai", "Thứ ba", "Thứ tư", "Thứ năm", "Thứ sáu", "Thứ bảy")</f>
        <v>Chủ nhật</v>
      </c>
      <c r="J38" s="5" t="s">
        <v>85</v>
      </c>
      <c r="K38" s="5" t="s">
        <v>8</v>
      </c>
      <c r="L38" s="5" t="s">
        <v>72</v>
      </c>
    </row>
    <row r="39" spans="1:12" ht="15" customHeight="1" x14ac:dyDescent="0.2">
      <c r="A39" s="12">
        <v>31</v>
      </c>
      <c r="B39" s="4"/>
      <c r="C39" s="4"/>
      <c r="D39" s="59"/>
      <c r="E39" s="59"/>
      <c r="F39" s="77"/>
      <c r="G39" s="77"/>
      <c r="H39" s="73"/>
      <c r="I39" s="77"/>
      <c r="J39" s="5" t="s">
        <v>19</v>
      </c>
      <c r="K39" s="5"/>
      <c r="L39" s="5" t="s">
        <v>73</v>
      </c>
    </row>
    <row r="40" spans="1:12" ht="24" x14ac:dyDescent="0.2">
      <c r="A40" s="12">
        <v>32</v>
      </c>
      <c r="B40" s="4"/>
      <c r="C40" s="4"/>
      <c r="D40" s="63"/>
      <c r="E40" s="59"/>
      <c r="F40" s="78"/>
      <c r="G40" s="78"/>
      <c r="H40" s="74"/>
      <c r="I40" s="78"/>
      <c r="J40" s="5" t="s">
        <v>20</v>
      </c>
      <c r="K40" s="5"/>
      <c r="L40" s="5" t="s">
        <v>74</v>
      </c>
    </row>
    <row r="41" spans="1:12" ht="15.75" customHeight="1" x14ac:dyDescent="0.2">
      <c r="A41" s="12">
        <v>33</v>
      </c>
      <c r="B41" s="5"/>
      <c r="C41" s="4">
        <v>10</v>
      </c>
      <c r="D41" s="62">
        <v>10</v>
      </c>
      <c r="E41" s="59"/>
      <c r="F41" s="64" t="s">
        <v>126</v>
      </c>
      <c r="G41" s="64">
        <f>DATE(2026,3,15)+D41</f>
        <v>46106</v>
      </c>
      <c r="H41" s="66">
        <f>DATE(2026,1,27)+D41+1</f>
        <v>46060</v>
      </c>
      <c r="I41" s="64" t="str">
        <f>CHOOSE(WEEKDAY(G41), "Chủ nhật", "Thứ hai", "Thứ ba", "Thứ tư", "Thứ năm", "Thứ sáu", "Thứ bảy")</f>
        <v>Thứ tư</v>
      </c>
      <c r="J41" s="7" t="s">
        <v>32</v>
      </c>
      <c r="K41" s="5" t="s">
        <v>12</v>
      </c>
      <c r="L41" s="5" t="s">
        <v>75</v>
      </c>
    </row>
    <row r="42" spans="1:12" ht="15" customHeight="1" x14ac:dyDescent="0.2">
      <c r="A42" s="12">
        <v>34</v>
      </c>
      <c r="B42" s="5"/>
      <c r="C42" s="4"/>
      <c r="D42" s="63"/>
      <c r="E42" s="59"/>
      <c r="F42" s="79"/>
      <c r="G42" s="65"/>
      <c r="H42" s="67"/>
      <c r="I42" s="65"/>
      <c r="J42" s="7" t="s">
        <v>102</v>
      </c>
      <c r="K42" s="5" t="s">
        <v>11</v>
      </c>
      <c r="L42" s="5" t="s">
        <v>76</v>
      </c>
    </row>
    <row r="43" spans="1:12" ht="24.75" customHeight="1" x14ac:dyDescent="0.2">
      <c r="A43" s="12">
        <v>35</v>
      </c>
      <c r="B43" s="5"/>
      <c r="C43" s="4"/>
      <c r="D43" s="28"/>
      <c r="E43" s="60"/>
      <c r="F43" s="52"/>
      <c r="G43" s="51"/>
      <c r="H43" s="9"/>
      <c r="I43" s="8"/>
      <c r="J43" s="21" t="s">
        <v>39</v>
      </c>
      <c r="K43" s="5" t="s">
        <v>12</v>
      </c>
      <c r="L43" s="70" t="s">
        <v>86</v>
      </c>
    </row>
    <row r="44" spans="1:12" ht="25.5" customHeight="1" x14ac:dyDescent="0.2">
      <c r="A44" s="12">
        <v>36</v>
      </c>
      <c r="B44" s="5"/>
      <c r="C44" s="5"/>
      <c r="D44" s="33"/>
      <c r="E44" s="61"/>
      <c r="F44" s="50"/>
      <c r="G44" s="51"/>
      <c r="H44" s="9"/>
      <c r="I44" s="8"/>
      <c r="J44" s="7" t="s">
        <v>38</v>
      </c>
      <c r="K44" s="5" t="s">
        <v>11</v>
      </c>
      <c r="L44" s="71"/>
    </row>
    <row r="45" spans="1:12" ht="24.75" customHeight="1" x14ac:dyDescent="0.2">
      <c r="A45" s="12">
        <v>37</v>
      </c>
      <c r="B45" s="4">
        <v>60</v>
      </c>
      <c r="C45" s="17">
        <v>60</v>
      </c>
      <c r="D45" s="31">
        <v>22</v>
      </c>
      <c r="E45" s="44"/>
      <c r="F45" s="42" t="s">
        <v>127</v>
      </c>
      <c r="G45" s="43">
        <f>DATE(2026,3,15)+D45</f>
        <v>46118</v>
      </c>
      <c r="H45" s="37">
        <f>DATE(2026,1,27)+D45+1</f>
        <v>46072</v>
      </c>
      <c r="I45" s="36" t="str">
        <f>CHOOSE(WEEKDAY(G45), "Chủ nhật", "Thứ hai", "Thứ ba", "Thứ tư", "Thứ năm", "Thứ sáu", "Thứ bảy")</f>
        <v>Thứ hai</v>
      </c>
      <c r="J45" s="38" t="s">
        <v>29</v>
      </c>
      <c r="K45" s="14"/>
      <c r="L45" s="5" t="s">
        <v>77</v>
      </c>
    </row>
    <row r="46" spans="1:12" s="2" customFormat="1" x14ac:dyDescent="0.2">
      <c r="B46" s="1" t="s">
        <v>13</v>
      </c>
      <c r="D46" s="1" t="s">
        <v>83</v>
      </c>
    </row>
    <row r="47" spans="1:12" x14ac:dyDescent="0.2">
      <c r="B47" s="58" t="s">
        <v>40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</row>
  </sheetData>
  <mergeCells count="56">
    <mergeCell ref="D27:D28"/>
    <mergeCell ref="G27:G28"/>
    <mergeCell ref="H27:H28"/>
    <mergeCell ref="I27:I28"/>
    <mergeCell ref="E24:E28"/>
    <mergeCell ref="F27:F28"/>
    <mergeCell ref="E13:E14"/>
    <mergeCell ref="I6:I7"/>
    <mergeCell ref="D16:D17"/>
    <mergeCell ref="G6:G7"/>
    <mergeCell ref="F2:F4"/>
    <mergeCell ref="E5:E7"/>
    <mergeCell ref="E8:E12"/>
    <mergeCell ref="E16:E23"/>
    <mergeCell ref="H6:H7"/>
    <mergeCell ref="D6:D7"/>
    <mergeCell ref="G16:G17"/>
    <mergeCell ref="H16:H17"/>
    <mergeCell ref="F6:F7"/>
    <mergeCell ref="F16:F17"/>
    <mergeCell ref="A1:L1"/>
    <mergeCell ref="A2:A4"/>
    <mergeCell ref="E2:E4"/>
    <mergeCell ref="G2:G4"/>
    <mergeCell ref="H2:H4"/>
    <mergeCell ref="I2:I4"/>
    <mergeCell ref="J2:J4"/>
    <mergeCell ref="K2:K4"/>
    <mergeCell ref="L2:L4"/>
    <mergeCell ref="B2:D4"/>
    <mergeCell ref="I16:I17"/>
    <mergeCell ref="I38:I40"/>
    <mergeCell ref="H33:H34"/>
    <mergeCell ref="I29:I30"/>
    <mergeCell ref="J21:J23"/>
    <mergeCell ref="I33:I34"/>
    <mergeCell ref="H29:H30"/>
    <mergeCell ref="G38:G40"/>
    <mergeCell ref="G29:G30"/>
    <mergeCell ref="G33:G34"/>
    <mergeCell ref="F29:F30"/>
    <mergeCell ref="B47:L47"/>
    <mergeCell ref="E29:E34"/>
    <mergeCell ref="E36:E44"/>
    <mergeCell ref="D38:D40"/>
    <mergeCell ref="I41:I42"/>
    <mergeCell ref="H41:H42"/>
    <mergeCell ref="G41:G42"/>
    <mergeCell ref="D41:D42"/>
    <mergeCell ref="D29:D30"/>
    <mergeCell ref="D33:D34"/>
    <mergeCell ref="L43:L44"/>
    <mergeCell ref="H38:H40"/>
    <mergeCell ref="F33:F34"/>
    <mergeCell ref="F38:F40"/>
    <mergeCell ref="F41:F42"/>
  </mergeCells>
  <pageMargins left="0.27559055118110237" right="0.19685039370078741" top="0.35433070866141736" bottom="0.27559055118110237" header="0.23622047244094491" footer="0.15748031496062992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</dc:creator>
  <cp:lastModifiedBy>Rin Thanh PTSP TVNĐ</cp:lastModifiedBy>
  <cp:lastPrinted>2025-11-10T02:26:55Z</cp:lastPrinted>
  <dcterms:created xsi:type="dcterms:W3CDTF">2025-03-06T11:24:36Z</dcterms:created>
  <dcterms:modified xsi:type="dcterms:W3CDTF">2025-11-17T02:26:25Z</dcterms:modified>
</cp:coreProperties>
</file>